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40" yWindow="65521" windowWidth="4815" windowHeight="11955" tabRatio="639" activeTab="0"/>
  </bookViews>
  <sheets>
    <sheet name="Mapa" sheetId="1" r:id="rId1"/>
    <sheet name="PAG1" sheetId="2" r:id="rId2"/>
    <sheet name="PAG2" sheetId="3" r:id="rId3"/>
    <sheet name="PAG3" sheetId="4" r:id="rId4"/>
    <sheet name="PAG4" sheetId="5" r:id="rId5"/>
    <sheet name="PAG5" sheetId="6" r:id="rId6"/>
    <sheet name="PAG6" sheetId="7" r:id="rId7"/>
    <sheet name="PAG7" sheetId="8" r:id="rId8"/>
    <sheet name="PAG8" sheetId="9" r:id="rId9"/>
    <sheet name="PAG9" sheetId="10" r:id="rId10"/>
    <sheet name="PAG10" sheetId="11" r:id="rId11"/>
    <sheet name="PAG10_1" sheetId="12" r:id="rId12"/>
    <sheet name="PAG10_2" sheetId="13" r:id="rId13"/>
    <sheet name="PAG11" sheetId="14" r:id="rId14"/>
    <sheet name="PAG11_1" sheetId="15" r:id="rId15"/>
    <sheet name="PAG11_2" sheetId="16" r:id="rId16"/>
    <sheet name="PAG12" sheetId="17" r:id="rId17"/>
    <sheet name="PAG13" sheetId="18" r:id="rId18"/>
  </sheets>
  <externalReferences>
    <externalReference r:id="rId21"/>
  </externalReferences>
  <definedNames>
    <definedName name="_E1" localSheetId="16">#REF!</definedName>
    <definedName name="_E1" localSheetId="3">#REF!</definedName>
    <definedName name="_E1">#REF!</definedName>
    <definedName name="_xlnm.Print_Area" localSheetId="0">'Mapa'!$A$1:$K$45</definedName>
    <definedName name="_xlnm.Print_Area" localSheetId="1">'PAG1'!$A$1:$G$61</definedName>
    <definedName name="_xlnm.Print_Area" localSheetId="10">'PAG10'!$A$1:$I$53</definedName>
    <definedName name="_xlnm.Print_Area" localSheetId="11">'PAG10_1'!$A$1:$I$26</definedName>
    <definedName name="_xlnm.Print_Area" localSheetId="12">'PAG10_2'!$A$1:$J$43</definedName>
    <definedName name="_xlnm.Print_Area" localSheetId="13">'PAG11'!$A$1:$I$56</definedName>
    <definedName name="_xlnm.Print_Area" localSheetId="14">'PAG11_1'!$A$1:$G$16</definedName>
    <definedName name="_xlnm.Print_Area" localSheetId="15">'PAG11_2'!$A$1:$G$70</definedName>
    <definedName name="_xlnm.Print_Area" localSheetId="16">'PAG12'!$A$1:$H$69</definedName>
    <definedName name="_xlnm.Print_Area" localSheetId="17">'PAG13'!$A$1:$I$46</definedName>
    <definedName name="_xlnm.Print_Area" localSheetId="2">'PAG2'!$A$1:$G$90</definedName>
    <definedName name="_xlnm.Print_Area" localSheetId="4">'PAG4'!$A$1:$L$57</definedName>
    <definedName name="_xlnm.Print_Area" localSheetId="5">'PAG5'!$A$1:$K$52</definedName>
    <definedName name="_xlnm.Print_Area" localSheetId="6">'PAG6'!$A$1:$K$60</definedName>
    <definedName name="_xlnm.Print_Area" localSheetId="7">'PAG7'!$A$1:$K$48</definedName>
    <definedName name="_xlnm.Print_Area" localSheetId="8">'PAG8'!$A$1:$L$49</definedName>
    <definedName name="_xlnm.Print_Area" localSheetId="9">'PAG9'!$A$1:$C$94</definedName>
    <definedName name="_xlnm.Print_Titles" localSheetId="10">'PAG10'!$1:$3</definedName>
    <definedName name="_xlnm.Print_Titles" localSheetId="11">'PAG10_1'!$1:$3</definedName>
    <definedName name="_xlnm.Print_Titles" localSheetId="12">'PAG10_2'!$1:$3</definedName>
    <definedName name="_xlnm.Print_Titles" localSheetId="13">'PAG11'!$1:$3</definedName>
    <definedName name="_xlnm.Print_Titles" localSheetId="14">'PAG11_1'!$1:$3</definedName>
    <definedName name="_xlnm.Print_Titles" localSheetId="15">'PAG11_2'!$1:$3</definedName>
    <definedName name="_xlnm.Print_Titles" localSheetId="16">'PAG12'!$1:$3</definedName>
    <definedName name="_xlnm.Print_Titles" localSheetId="17">'PAG13'!$1:$3</definedName>
    <definedName name="_xlnm.Print_Titles" localSheetId="2">'PAG2'!$1:$3</definedName>
    <definedName name="_xlnm.Print_Titles" localSheetId="3">'PAG3'!$1:$6</definedName>
    <definedName name="_xlnm.Print_Titles" localSheetId="4">'PAG4'!$1:$3</definedName>
    <definedName name="_xlnm.Print_Titles" localSheetId="9">'PAG9'!$1:$5</definedName>
  </definedNames>
  <calcPr fullCalcOnLoad="1" refMode="R1C1"/>
</workbook>
</file>

<file path=xl/sharedStrings.xml><?xml version="1.0" encoding="utf-8"?>
<sst xmlns="http://schemas.openxmlformats.org/spreadsheetml/2006/main" count="1365" uniqueCount="996">
  <si>
    <t>Afiliados a nivel división de CNAE-09. Año 2013</t>
  </si>
  <si>
    <t>Coquerías y refino de petróleo; industria química; fabricación de productos farmacéuticos</t>
  </si>
  <si>
    <t>Fabricación de productos de caucho y plásticos y de otros productos minerales no metálicos</t>
  </si>
  <si>
    <t>Metalurgia y fabricación de productos metálicos, excepto maquinaria y equipo</t>
  </si>
  <si>
    <t xml:space="preserve">Fabricación de productos informáticos, electrónicos y ópticos; fabricación de material y equipo eléctrico; fabricación de maquinaria y equipo n.c.o.p.
</t>
  </si>
  <si>
    <t>J</t>
  </si>
  <si>
    <t>G_I</t>
  </si>
  <si>
    <t>K</t>
  </si>
  <si>
    <t>L</t>
  </si>
  <si>
    <t>M_N</t>
  </si>
  <si>
    <t>O_Q</t>
  </si>
  <si>
    <t>R_U</t>
  </si>
  <si>
    <t>Total Empleo</t>
  </si>
  <si>
    <t>Estructura productiva por ramas de actividad. Año 2011</t>
  </si>
  <si>
    <t>Peso de las ramas en el VAB total. Aragón y comarca.</t>
  </si>
  <si>
    <t>Unidades: porcentaje, índice en tanto por uno</t>
  </si>
  <si>
    <t>Fuente: Estructura productiva y renta de las comarcas aragonesas.Valor añadido bruto y empleo. Serie 2008-2012. IAEST</t>
  </si>
  <si>
    <t>Compraventas según antigüedad de la vivienda</t>
  </si>
  <si>
    <t>Compraventas según régimen de protección de la vivienda</t>
  </si>
  <si>
    <t>Usos del suelo</t>
  </si>
  <si>
    <t>Hectáreas</t>
  </si>
  <si>
    <t>%</t>
  </si>
  <si>
    <t>Usos</t>
  </si>
  <si>
    <t>Vivienda y catastro</t>
  </si>
  <si>
    <t>Viviendas</t>
  </si>
  <si>
    <t>Total</t>
  </si>
  <si>
    <t>Principales</t>
  </si>
  <si>
    <t>Convencionales</t>
  </si>
  <si>
    <t>Alojamientos</t>
  </si>
  <si>
    <t>No principales</t>
  </si>
  <si>
    <t>Secundarias</t>
  </si>
  <si>
    <t>Vacías</t>
  </si>
  <si>
    <t>Otro tipo</t>
  </si>
  <si>
    <t>Familiares</t>
  </si>
  <si>
    <t>Colectivas</t>
  </si>
  <si>
    <t>Viviendas familiares principales según regimen de tenencia</t>
  </si>
  <si>
    <t>Régimen</t>
  </si>
  <si>
    <t>En propiedad</t>
  </si>
  <si>
    <t>En alquiler</t>
  </si>
  <si>
    <t>Otra forma</t>
  </si>
  <si>
    <t>Segunda residencia</t>
  </si>
  <si>
    <t>Población</t>
  </si>
  <si>
    <t>Grupo de edad (años)</t>
  </si>
  <si>
    <t>Número de habitantes</t>
  </si>
  <si>
    <t> Varones</t>
  </si>
  <si>
    <t>Mujeres</t>
  </si>
  <si>
    <t> Mujeres</t>
  </si>
  <si>
    <t xml:space="preserve">    0-4</t>
  </si>
  <si>
    <t xml:space="preserve">    05-09</t>
  </si>
  <si>
    <t>00-04</t>
  </si>
  <si>
    <t xml:space="preserve">    10-14 </t>
  </si>
  <si>
    <t>05-09</t>
  </si>
  <si>
    <t xml:space="preserve">    15-19</t>
  </si>
  <si>
    <t xml:space="preserve">10-14 </t>
  </si>
  <si>
    <t xml:space="preserve">    20-24</t>
  </si>
  <si>
    <t>15-19</t>
  </si>
  <si>
    <t xml:space="preserve">    25-29</t>
  </si>
  <si>
    <t>20-24</t>
  </si>
  <si>
    <t xml:space="preserve">    30-34</t>
  </si>
  <si>
    <t>25-29</t>
  </si>
  <si>
    <t xml:space="preserve">    35-39</t>
  </si>
  <si>
    <t>30-34</t>
  </si>
  <si>
    <t xml:space="preserve">    40-44</t>
  </si>
  <si>
    <t>35-39</t>
  </si>
  <si>
    <t xml:space="preserve">    45-49</t>
  </si>
  <si>
    <t>40-44</t>
  </si>
  <si>
    <t xml:space="preserve">    50-54</t>
  </si>
  <si>
    <t>45-49</t>
  </si>
  <si>
    <t xml:space="preserve">    55-59</t>
  </si>
  <si>
    <t>50-54</t>
  </si>
  <si>
    <t xml:space="preserve">    60-64</t>
  </si>
  <si>
    <t>55-59</t>
  </si>
  <si>
    <t xml:space="preserve">    65-69</t>
  </si>
  <si>
    <t>60-64</t>
  </si>
  <si>
    <t xml:space="preserve">    70-74</t>
  </si>
  <si>
    <t>65-69</t>
  </si>
  <si>
    <t xml:space="preserve">    75-79</t>
  </si>
  <si>
    <t>70-74</t>
  </si>
  <si>
    <t xml:space="preserve">    80-84</t>
  </si>
  <si>
    <t>75-79</t>
  </si>
  <si>
    <t xml:space="preserve">    85-89</t>
  </si>
  <si>
    <t>80-84</t>
  </si>
  <si>
    <t xml:space="preserve">    90 y más</t>
  </si>
  <si>
    <t>85-89</t>
  </si>
  <si>
    <t>90 y más</t>
  </si>
  <si>
    <t>Extranjeros según nacionalidad.</t>
  </si>
  <si>
    <t>Extranjeros</t>
  </si>
  <si>
    <t>Europa</t>
  </si>
  <si>
    <t>Resto de Europa</t>
  </si>
  <si>
    <t>América</t>
  </si>
  <si>
    <t>América del Norte</t>
  </si>
  <si>
    <t>Africa</t>
  </si>
  <si>
    <t>Magreb</t>
  </si>
  <si>
    <t>Resto de África</t>
  </si>
  <si>
    <t>Asia</t>
  </si>
  <si>
    <t>Oceanía</t>
  </si>
  <si>
    <t>Apátridas, no consta</t>
  </si>
  <si>
    <t>Construcción</t>
  </si>
  <si>
    <t>Servicios</t>
  </si>
  <si>
    <t>Aragón</t>
  </si>
  <si>
    <t>Hogares</t>
  </si>
  <si>
    <t>Un adulto</t>
  </si>
  <si>
    <t>Una mujer de 16 a 64 años</t>
  </si>
  <si>
    <t>Un hombre de 16 a 64 años</t>
  </si>
  <si>
    <t>Una mujer de 65 o más años</t>
  </si>
  <si>
    <t>Un hombre de 65 o más años</t>
  </si>
  <si>
    <t>Una mujer adulta con uno o más menores</t>
  </si>
  <si>
    <t>Un hombre adulto con  uno o más menores</t>
  </si>
  <si>
    <t>Dos adultos</t>
  </si>
  <si>
    <t>Dos adultos de 16 a 64 años, sin menores</t>
  </si>
  <si>
    <t>Dos adultos y un menor</t>
  </si>
  <si>
    <t>Dos adultos y dos menores</t>
  </si>
  <si>
    <t>Dos adultos y tres o más menores</t>
  </si>
  <si>
    <t>Tres adultos</t>
  </si>
  <si>
    <t>Otro hogar de tres adultos, con o sin menores</t>
  </si>
  <si>
    <t>Cuatro adultos</t>
  </si>
  <si>
    <t>Otro hogar de cuatro adultos, con o sin menores</t>
  </si>
  <si>
    <t>Cinco o más adultos</t>
  </si>
  <si>
    <t>Cinco o más adultos, con o sin menores</t>
  </si>
  <si>
    <t>Uno al menos de 65 años o más, sin menores</t>
  </si>
  <si>
    <t>Dos adultos de 35 años o más, 
dos de 16 a 34 años y dos o más menores</t>
  </si>
  <si>
    <t>Dos adultos de 35 años o más,
dos de 16 a 34 años, sin menores</t>
  </si>
  <si>
    <t>Dos adultos de 35 años o más,
dos de 16 a 34 años y un menor</t>
  </si>
  <si>
    <t>Dos adultos de 35 años o más, 
uno de 16 a 34 años, sin menores</t>
  </si>
  <si>
    <t>Dos adultos de 35 años o más, 
uno de 16 a 34 años y un menor</t>
  </si>
  <si>
    <t>Dos adultos de 35 años o más, 
uno de 16 a 34 y dos o más menores</t>
  </si>
  <si>
    <t>Industria</t>
  </si>
  <si>
    <t>Agricultura</t>
  </si>
  <si>
    <t>Estructura de población</t>
  </si>
  <si>
    <t>Indicadores demográficos</t>
  </si>
  <si>
    <t>Evolución de la población</t>
  </si>
  <si>
    <t>Año</t>
  </si>
  <si>
    <t>Edad media</t>
  </si>
  <si>
    <t>Feminidad</t>
  </si>
  <si>
    <t>Nacionalidades más frecuentes</t>
  </si>
  <si>
    <t>(Pob. Total mujeres / Pob. Total hombres) x 100</t>
  </si>
  <si>
    <t>(Pob. Extranjera / Pob. Total) x 100</t>
  </si>
  <si>
    <t>Hombres</t>
  </si>
  <si>
    <t>Código</t>
  </si>
  <si>
    <t>Descripción</t>
  </si>
  <si>
    <t>Afiliados</t>
  </si>
  <si>
    <t>Paro registrado</t>
  </si>
  <si>
    <t>Unidad: media anual</t>
  </si>
  <si>
    <t>Pirámide paro registrado</t>
  </si>
  <si>
    <t>Etiqueta</t>
  </si>
  <si>
    <t>&gt;44 años</t>
  </si>
  <si>
    <t>30-44 años</t>
  </si>
  <si>
    <t>&lt;30 años</t>
  </si>
  <si>
    <t>Número de explotaciones</t>
  </si>
  <si>
    <t>Nº explotaciones sin tierras</t>
  </si>
  <si>
    <t>Nº explotaciones de menos de 5 has</t>
  </si>
  <si>
    <t>Nº explotaciones de 50 has o más</t>
  </si>
  <si>
    <t>Nº de unidades ganaderas</t>
  </si>
  <si>
    <t>Nº de cabezas de ganado Bovino</t>
  </si>
  <si>
    <t>Nº de cabezas de ganado Ovino</t>
  </si>
  <si>
    <t>Nº de cabezas de ganado Caprino</t>
  </si>
  <si>
    <t>Nº de cabezas de ganado Porcino</t>
  </si>
  <si>
    <t>Nº de cabezas de ganado Equino</t>
  </si>
  <si>
    <t>Unidades de trabajo</t>
  </si>
  <si>
    <t>Unidades de trabajo que son mano de obra familiar</t>
  </si>
  <si>
    <t>Oferta turística</t>
  </si>
  <si>
    <t>Establecimientos</t>
  </si>
  <si>
    <t>Hoteles, hostales y similares</t>
  </si>
  <si>
    <t>Plazas</t>
  </si>
  <si>
    <t>Viviendas de turismo rural</t>
  </si>
  <si>
    <t>Apartamentos turísticos</t>
  </si>
  <si>
    <t>Número</t>
  </si>
  <si>
    <t>Total oficinas</t>
  </si>
  <si>
    <t>Ratios</t>
  </si>
  <si>
    <t>Habitantes por oficina</t>
  </si>
  <si>
    <r>
      <t>Oficinas por km</t>
    </r>
    <r>
      <rPr>
        <vertAlign val="superscript"/>
        <sz val="8"/>
        <rFont val="Arial"/>
        <family val="2"/>
      </rPr>
      <t>2</t>
    </r>
  </si>
  <si>
    <t>Nº explotaciones de 5 a 50 has.</t>
  </si>
  <si>
    <t>Secano</t>
  </si>
  <si>
    <t>Regadío</t>
  </si>
  <si>
    <t>Participación</t>
  </si>
  <si>
    <t>Votos</t>
  </si>
  <si>
    <t>Electores</t>
  </si>
  <si>
    <t>Votantes</t>
  </si>
  <si>
    <t>Abstenciones</t>
  </si>
  <si>
    <t>Votos blancos</t>
  </si>
  <si>
    <t>Votos nulos</t>
  </si>
  <si>
    <t>Candidaturas</t>
  </si>
  <si>
    <t>PSOE</t>
  </si>
  <si>
    <t>CHA</t>
  </si>
  <si>
    <t>PP</t>
  </si>
  <si>
    <t>PAR</t>
  </si>
  <si>
    <t>IU</t>
  </si>
  <si>
    <t>Fuente: Censo de población y viviendas, 2001. INE-IAEST.</t>
  </si>
  <si>
    <t>Viviendas convencionales según superficie útil</t>
  </si>
  <si>
    <r>
      <t>Superficie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</si>
  <si>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Hasta 45 m</t>
    </r>
    <r>
      <rPr>
        <vertAlign val="superscript"/>
        <sz val="8"/>
        <rFont val="Arial"/>
        <family val="2"/>
      </rPr>
      <t>2</t>
    </r>
  </si>
  <si>
    <r>
      <t>46-60 m</t>
    </r>
    <r>
      <rPr>
        <vertAlign val="superscript"/>
        <sz val="8"/>
        <rFont val="Arial"/>
        <family val="2"/>
      </rPr>
      <t>2</t>
    </r>
  </si>
  <si>
    <r>
      <t>61-75 m</t>
    </r>
    <r>
      <rPr>
        <vertAlign val="superscript"/>
        <sz val="8"/>
        <rFont val="Arial"/>
        <family val="2"/>
      </rPr>
      <t>2</t>
    </r>
  </si>
  <si>
    <r>
      <t>76-90 m</t>
    </r>
    <r>
      <rPr>
        <vertAlign val="superscript"/>
        <sz val="8"/>
        <rFont val="Arial"/>
        <family val="2"/>
      </rPr>
      <t>2</t>
    </r>
  </si>
  <si>
    <r>
      <t>91-105 m</t>
    </r>
    <r>
      <rPr>
        <vertAlign val="superscript"/>
        <sz val="8"/>
        <rFont val="Arial"/>
        <family val="2"/>
      </rPr>
      <t>2</t>
    </r>
  </si>
  <si>
    <r>
      <t>106-120 m</t>
    </r>
    <r>
      <rPr>
        <vertAlign val="superscript"/>
        <sz val="8"/>
        <rFont val="Arial"/>
        <family val="2"/>
      </rPr>
      <t>2</t>
    </r>
  </si>
  <si>
    <r>
      <t>121-150 m</t>
    </r>
    <r>
      <rPr>
        <vertAlign val="superscript"/>
        <sz val="8"/>
        <rFont val="Arial"/>
        <family val="2"/>
      </rPr>
      <t>2</t>
    </r>
  </si>
  <si>
    <r>
      <t>Más de 150 m</t>
    </r>
    <r>
      <rPr>
        <vertAlign val="superscript"/>
        <sz val="8"/>
        <rFont val="Arial"/>
        <family val="2"/>
      </rPr>
      <t>2</t>
    </r>
  </si>
  <si>
    <t>Viviendas según tipo</t>
  </si>
  <si>
    <t>Superficies catastrales</t>
  </si>
  <si>
    <t>Parcelas urbanas</t>
  </si>
  <si>
    <t>Tipo</t>
  </si>
  <si>
    <t>Solares</t>
  </si>
  <si>
    <t>Suelo urbano</t>
  </si>
  <si>
    <t>Valor</t>
  </si>
  <si>
    <t>Parcelas edificadas</t>
  </si>
  <si>
    <t>Suelo rústico</t>
  </si>
  <si>
    <t>Número de parcelas</t>
  </si>
  <si>
    <t>Número de subparcelas</t>
  </si>
  <si>
    <t>Superficie total (hectáreas)</t>
  </si>
  <si>
    <t>Valor catastral (miles de euros)</t>
  </si>
  <si>
    <t>Número de recibos</t>
  </si>
  <si>
    <t>Cuota íntegra (euros)</t>
  </si>
  <si>
    <t>Cuota líquida (euros)</t>
  </si>
  <si>
    <t>Movimiento natural de la población</t>
  </si>
  <si>
    <t>Evolución</t>
  </si>
  <si>
    <t>Nacimientos</t>
  </si>
  <si>
    <t>Defunciones</t>
  </si>
  <si>
    <t>Crecimiento vegetativo</t>
  </si>
  <si>
    <t>Matrimonios</t>
  </si>
  <si>
    <t>Inmigraciones</t>
  </si>
  <si>
    <t>Emigraciones</t>
  </si>
  <si>
    <t>Saldo migratorio</t>
  </si>
  <si>
    <t>Tasas</t>
  </si>
  <si>
    <t>Promedios quinquenales</t>
  </si>
  <si>
    <t>Tasa bruta de natalidad (‰)</t>
  </si>
  <si>
    <t>Tasa bruta de mortalidad (‰)</t>
  </si>
  <si>
    <t>Tasa bruta de nupcialidad (‰)</t>
  </si>
  <si>
    <t>Mercado de trabajo</t>
  </si>
  <si>
    <t>Sin clasificar</t>
  </si>
  <si>
    <t>Vehículos</t>
  </si>
  <si>
    <t>Renta disponible bruta (euros)</t>
  </si>
  <si>
    <t>Turismos</t>
  </si>
  <si>
    <t>Tractores industriales</t>
  </si>
  <si>
    <t>Renta disponible bruta per cápita</t>
  </si>
  <si>
    <t>Otros vehículos</t>
  </si>
  <si>
    <t>Enseñanza no universitaria</t>
  </si>
  <si>
    <t>Pública</t>
  </si>
  <si>
    <t>Privada</t>
  </si>
  <si>
    <t>Alumnado extranjero por curso</t>
  </si>
  <si>
    <t>Centros</t>
  </si>
  <si>
    <t>Profesores</t>
  </si>
  <si>
    <t>Alumnos</t>
  </si>
  <si>
    <t>Evolución del total de alumnos matriculados</t>
  </si>
  <si>
    <t>Unidad: Media anual</t>
  </si>
  <si>
    <t>Fuente: Movimiento natural de población. INE-IAEST.</t>
  </si>
  <si>
    <t>Fuente: Tesorería General de la Seguridad Social. Explotación: Instituto Aragonés de Estadística (IAEST).</t>
  </si>
  <si>
    <t>Fuente: Censos de población y viviendas, 2001. INE-IAEST.</t>
  </si>
  <si>
    <t>Estructura de los hogares</t>
  </si>
  <si>
    <r>
      <t>n</t>
    </r>
    <r>
      <rPr>
        <sz val="8"/>
        <rFont val="Arial"/>
        <family val="0"/>
      </rPr>
      <t xml:space="preserve"> Urbana</t>
    </r>
  </si>
  <si>
    <r>
      <t>n</t>
    </r>
    <r>
      <rPr>
        <sz val="8"/>
        <rFont val="Arial"/>
        <family val="0"/>
      </rPr>
      <t xml:space="preserve"> Rústica</t>
    </r>
  </si>
  <si>
    <r>
      <t>n</t>
    </r>
    <r>
      <rPr>
        <sz val="8"/>
        <rFont val="Arial"/>
        <family val="0"/>
      </rPr>
      <t xml:space="preserve"> Edificadas</t>
    </r>
  </si>
  <si>
    <r>
      <t>n</t>
    </r>
    <r>
      <rPr>
        <sz val="8"/>
        <rFont val="Arial"/>
        <family val="0"/>
      </rPr>
      <t xml:space="preserve"> Solares</t>
    </r>
  </si>
  <si>
    <t>01</t>
  </si>
  <si>
    <t>02</t>
  </si>
  <si>
    <t>05</t>
  </si>
  <si>
    <t>Extracción de minerales metálicos</t>
  </si>
  <si>
    <t>Industria del tabaco</t>
  </si>
  <si>
    <t>Industria textil</t>
  </si>
  <si>
    <t>Industria de la madera y del corcho, excepto muebles; cestería y espartería</t>
  </si>
  <si>
    <t>Industria del papel</t>
  </si>
  <si>
    <t>Industria química</t>
  </si>
  <si>
    <t>Fabricación de otros productos minerales no metálicos</t>
  </si>
  <si>
    <t>Fabricación de productos metálicos, excepto maquinaria y equipo</t>
  </si>
  <si>
    <t>Fabricación de vehículos de motor, remolques y semirremolques</t>
  </si>
  <si>
    <t>Fabricación de otro material de transporte</t>
  </si>
  <si>
    <t>Captación, depuración y distribución de agua</t>
  </si>
  <si>
    <t>Comercio al por mayor e intermediarios del comercio, excepto de vehículos de motor y motocicletas</t>
  </si>
  <si>
    <t>Actividades inmobiliarias</t>
  </si>
  <si>
    <t>Investigación y desarrollo</t>
  </si>
  <si>
    <t>Educación</t>
  </si>
  <si>
    <t>Actividades asociativas</t>
  </si>
  <si>
    <t>Ciclomotores</t>
  </si>
  <si>
    <t>Participación estimada sobre la renta disponible bruta de Aragón (%)</t>
  </si>
  <si>
    <t>Fuente: Dirección General de Tráfico.</t>
  </si>
  <si>
    <t>Fuente: Instituto Aragonés de Estadística (IAEST).</t>
  </si>
  <si>
    <t>Alumnado</t>
  </si>
  <si>
    <t xml:space="preserve">% </t>
  </si>
  <si>
    <t>Fuente: Estadística de la enseñanza no universitaria. IAEST.</t>
  </si>
  <si>
    <t>Porcentaje de hogares que disponen de segunda residencia</t>
  </si>
  <si>
    <t>AÑO</t>
  </si>
  <si>
    <t>Evol auton graf</t>
  </si>
  <si>
    <t>Evol mun graf</t>
  </si>
  <si>
    <t>RESTO</t>
  </si>
  <si>
    <t>Territorio</t>
  </si>
  <si>
    <t>Energía</t>
  </si>
  <si>
    <t>Agua</t>
  </si>
  <si>
    <t>Estaciones depuradoras de aguas residuales</t>
  </si>
  <si>
    <t>Gas</t>
  </si>
  <si>
    <t>Electricidad</t>
  </si>
  <si>
    <t>Petróleo o derivados</t>
  </si>
  <si>
    <t>Madera</t>
  </si>
  <si>
    <t>Carbón o derivados</t>
  </si>
  <si>
    <t>Viviendas expuestas a contaminación o malos olores</t>
  </si>
  <si>
    <t>Viviendas expuestas a ruidos exteriores</t>
  </si>
  <si>
    <t>Riesgos naturales</t>
  </si>
  <si>
    <t>Indicador</t>
  </si>
  <si>
    <t>Fuente</t>
  </si>
  <si>
    <t>Valor indicador</t>
  </si>
  <si>
    <t>Unidad</t>
  </si>
  <si>
    <t>Personas</t>
  </si>
  <si>
    <t>Contenedores de vidrio</t>
  </si>
  <si>
    <t>Kg</t>
  </si>
  <si>
    <t>Vidrio doméstico recogido</t>
  </si>
  <si>
    <t>Residuos</t>
  </si>
  <si>
    <t>IAEST</t>
  </si>
  <si>
    <t>Medio ambiente</t>
  </si>
  <si>
    <t>% viviendas</t>
  </si>
  <si>
    <t>Tipo de combustible usado en viviendas con calefacción</t>
  </si>
  <si>
    <t>Residencial</t>
  </si>
  <si>
    <t>Indicadores medioambientales</t>
  </si>
  <si>
    <t>Montaña</t>
  </si>
  <si>
    <t>Desfavorecida</t>
  </si>
  <si>
    <t>Zonas protegidas</t>
  </si>
  <si>
    <t>Gobierno de Aragón.</t>
  </si>
  <si>
    <t>Edificios con abastecimiento público de agua corriente</t>
  </si>
  <si>
    <t>% edificios</t>
  </si>
  <si>
    <t>Habitantes equivalentes de la/s estación/es depuradora/s</t>
  </si>
  <si>
    <t>Superficie regable en relación a la SAU</t>
  </si>
  <si>
    <t>% superficie</t>
  </si>
  <si>
    <t>Censo agrario</t>
  </si>
  <si>
    <t>Contaminación y ruido</t>
  </si>
  <si>
    <t>Kg de vidrio doméstico recogido por habitante y año</t>
  </si>
  <si>
    <t>Kg/hab</t>
  </si>
  <si>
    <t>Superficie total inscrita en agricultura ecológica</t>
  </si>
  <si>
    <t>Superficie calificada en agricultura ecológica</t>
  </si>
  <si>
    <t>Ecológica.</t>
  </si>
  <si>
    <t>Superficie calificada en reconversión</t>
  </si>
  <si>
    <t>Superficie calificada en primer año en prácticas</t>
  </si>
  <si>
    <t>Precipitación</t>
  </si>
  <si>
    <t>Temperatura</t>
  </si>
  <si>
    <t>E</t>
  </si>
  <si>
    <t>Enero</t>
  </si>
  <si>
    <t>Superficies artificiales</t>
  </si>
  <si>
    <t>F</t>
  </si>
  <si>
    <t>Febrero</t>
  </si>
  <si>
    <t>Zonas agrícolas</t>
  </si>
  <si>
    <t>Mz</t>
  </si>
  <si>
    <t>Marzo</t>
  </si>
  <si>
    <t>Zonas forestales con vegetación natural y espacios abiertos</t>
  </si>
  <si>
    <t>A</t>
  </si>
  <si>
    <t>Abril</t>
  </si>
  <si>
    <t>Zonas húmedas</t>
  </si>
  <si>
    <t>My</t>
  </si>
  <si>
    <t>Mayo</t>
  </si>
  <si>
    <t>Superficies de agua</t>
  </si>
  <si>
    <t>Jn</t>
  </si>
  <si>
    <t>Junio</t>
  </si>
  <si>
    <t>Jl</t>
  </si>
  <si>
    <t>Julio</t>
  </si>
  <si>
    <t>Agosto</t>
  </si>
  <si>
    <t>S</t>
  </si>
  <si>
    <t>Septiembre</t>
  </si>
  <si>
    <t>O</t>
  </si>
  <si>
    <t>Octubre</t>
  </si>
  <si>
    <t>N</t>
  </si>
  <si>
    <t>Noviembre</t>
  </si>
  <si>
    <t>D</t>
  </si>
  <si>
    <t>Fuentes de agua mineromedicinales</t>
  </si>
  <si>
    <t>Infraestructuras</t>
  </si>
  <si>
    <t xml:space="preserve"> </t>
  </si>
  <si>
    <t>Nº municipios</t>
  </si>
  <si>
    <t>Clasificación de los municipios de la comarca</t>
  </si>
  <si>
    <t>Farmacias</t>
  </si>
  <si>
    <t>Bibliotecas</t>
  </si>
  <si>
    <t>Instalaciones deportivas</t>
  </si>
  <si>
    <t>Sanidad</t>
  </si>
  <si>
    <t>Cultura</t>
  </si>
  <si>
    <t>nº instalaciones</t>
  </si>
  <si>
    <t>Central de CCAA</t>
  </si>
  <si>
    <t>Públicas</t>
  </si>
  <si>
    <t>Instituciones de enseñanza superior</t>
  </si>
  <si>
    <t>Especializadas</t>
  </si>
  <si>
    <t>Encuesta de Bibliotecas. INE-IAEST</t>
  </si>
  <si>
    <t>Termoeléctrica convencional</t>
  </si>
  <si>
    <t>Cogeneración</t>
  </si>
  <si>
    <t>Hidroeléctrica</t>
  </si>
  <si>
    <t>Eólica</t>
  </si>
  <si>
    <t>Solar fotovoltáica</t>
  </si>
  <si>
    <t>Dpto. de Industria del Gobierno</t>
  </si>
  <si>
    <t>de Aragón.</t>
  </si>
  <si>
    <t>Número de centrales</t>
  </si>
  <si>
    <t>Potencia total instalada</t>
  </si>
  <si>
    <t>Nº centrales</t>
  </si>
  <si>
    <t>Megawatios</t>
  </si>
  <si>
    <t>Almacén, Estac.</t>
  </si>
  <si>
    <t>Comercial</t>
  </si>
  <si>
    <t>Cultural</t>
  </si>
  <si>
    <t>Ocio, Hostelería</t>
  </si>
  <si>
    <t>Industrial</t>
  </si>
  <si>
    <t>Deportivo</t>
  </si>
  <si>
    <t>Suelo vacante</t>
  </si>
  <si>
    <t>Oficinas</t>
  </si>
  <si>
    <t>Religioso</t>
  </si>
  <si>
    <t>Espectáculos</t>
  </si>
  <si>
    <t>Sanidad, Benefic.</t>
  </si>
  <si>
    <t>Valor total</t>
  </si>
  <si>
    <t>Otros usos</t>
  </si>
  <si>
    <t>Bienes inmuebles</t>
  </si>
  <si>
    <t>Unidades</t>
  </si>
  <si>
    <t>De la construcción</t>
  </si>
  <si>
    <t>Del suelo</t>
  </si>
  <si>
    <t>Suelo y construcción mismo propietario</t>
  </si>
  <si>
    <t>Copropiedad</t>
  </si>
  <si>
    <t>Otras</t>
  </si>
  <si>
    <t>Sin definir</t>
  </si>
  <si>
    <t>Valor catastral (miles de €)</t>
  </si>
  <si>
    <t>Parcelas urbanas según superficie</t>
  </si>
  <si>
    <r>
      <t>Menos de 100 m</t>
    </r>
    <r>
      <rPr>
        <vertAlign val="superscript"/>
        <sz val="8"/>
        <rFont val="Arial"/>
        <family val="2"/>
      </rPr>
      <t>2</t>
    </r>
  </si>
  <si>
    <r>
      <t>Más de 10.000 m</t>
    </r>
    <r>
      <rPr>
        <vertAlign val="superscript"/>
        <sz val="8"/>
        <rFont val="Arial"/>
        <family val="2"/>
      </rPr>
      <t>2</t>
    </r>
  </si>
  <si>
    <r>
      <t>De 1.000 a 10.000 m</t>
    </r>
    <r>
      <rPr>
        <vertAlign val="superscript"/>
        <sz val="8"/>
        <rFont val="Arial"/>
        <family val="2"/>
      </rPr>
      <t>2</t>
    </r>
  </si>
  <si>
    <r>
      <t>De 500 a 1.000 m</t>
    </r>
    <r>
      <rPr>
        <vertAlign val="superscript"/>
        <sz val="8"/>
        <rFont val="Arial"/>
        <family val="2"/>
      </rPr>
      <t>2</t>
    </r>
  </si>
  <si>
    <r>
      <t>De 100 a 500 m</t>
    </r>
    <r>
      <rPr>
        <vertAlign val="superscript"/>
        <sz val="8"/>
        <rFont val="Arial"/>
        <family val="2"/>
      </rPr>
      <t>2</t>
    </r>
  </si>
  <si>
    <t>Año de construcción</t>
  </si>
  <si>
    <t>Base imponible (miles de euros)</t>
  </si>
  <si>
    <t>Base liquidable (miles de euros)</t>
  </si>
  <si>
    <t>Urbana</t>
  </si>
  <si>
    <t>Rústica</t>
  </si>
  <si>
    <t>(miles de €)</t>
  </si>
  <si>
    <t>Comarca</t>
  </si>
  <si>
    <t>Tasa de feminidad</t>
  </si>
  <si>
    <t>Tasa global de dependencia</t>
  </si>
  <si>
    <t>TG. dependencia</t>
  </si>
  <si>
    <t>UE27</t>
  </si>
  <si>
    <t xml:space="preserve">Motocicletas </t>
  </si>
  <si>
    <t xml:space="preserve">Autobuses </t>
  </si>
  <si>
    <t>Camiones y furgonetas</t>
  </si>
  <si>
    <t>UPyD</t>
  </si>
  <si>
    <t>Censo de población y viviendas.</t>
  </si>
  <si>
    <t>IAEST.</t>
  </si>
  <si>
    <t>ECOVIDRIO.</t>
  </si>
  <si>
    <t>Movilidad</t>
  </si>
  <si>
    <t>En otro país</t>
  </si>
  <si>
    <t>Municipio destino</t>
  </si>
  <si>
    <t>En varios municipios (viajante, conductor,)</t>
  </si>
  <si>
    <t>En otro municipio fuera de la comarca</t>
  </si>
  <si>
    <t>Trabajadores</t>
  </si>
  <si>
    <t>Estudiantes</t>
  </si>
  <si>
    <t>Fuente: Censos de población y viviendas. 2001.</t>
  </si>
  <si>
    <t>Población y hogares</t>
  </si>
  <si>
    <t>Economía</t>
  </si>
  <si>
    <t>Resultados electorales</t>
  </si>
  <si>
    <t>% explotaciones cuyo titular es persona física</t>
  </si>
  <si>
    <t>Fuente: Ministerio del Interior.</t>
  </si>
  <si>
    <t>Fuente: Gobierno de Aragón.</t>
  </si>
  <si>
    <t>Unidades poblacionales</t>
  </si>
  <si>
    <t>Municipios</t>
  </si>
  <si>
    <t>Núcleos de población</t>
  </si>
  <si>
    <t>Entidades singulares de población</t>
  </si>
  <si>
    <r>
      <t>Entidades de diseminado</t>
    </r>
    <r>
      <rPr>
        <vertAlign val="superscript"/>
        <sz val="8"/>
        <rFont val="Arial"/>
        <family val="2"/>
      </rPr>
      <t>1</t>
    </r>
  </si>
  <si>
    <r>
      <t>1</t>
    </r>
    <r>
      <rPr>
        <sz val="7"/>
        <rFont val="Arial"/>
        <family val="0"/>
      </rPr>
      <t xml:space="preserve"> Entidad de diseminado es aquella que no tiene núcleos de población en el territorio, únicamente población en diseminados.</t>
    </r>
  </si>
  <si>
    <t>Trabajadores y estudiantes, según lugar de trabajo o estudio.</t>
  </si>
  <si>
    <t>Evolución votos a candidaturas. Elecciones a Cortes de Aragón.</t>
  </si>
  <si>
    <t>Evolución votos a candidaturas. Elecciones municipales.</t>
  </si>
  <si>
    <t>% de alumnado extranjero sobre total de alumnos</t>
  </si>
  <si>
    <t>Población de 65 y más años</t>
  </si>
  <si>
    <t>Pob. 65  y más</t>
  </si>
  <si>
    <r>
      <t xml:space="preserve">(Pob. </t>
    </r>
    <r>
      <rPr>
        <sz val="7"/>
        <rFont val="Symbol"/>
        <family val="1"/>
      </rPr>
      <t xml:space="preserve"> ³</t>
    </r>
    <r>
      <rPr>
        <sz val="7"/>
        <rFont val="Arial"/>
        <family val="2"/>
      </rPr>
      <t>65 / Pob. Total) x 100</t>
    </r>
  </si>
  <si>
    <r>
      <t xml:space="preserve">(Pob. </t>
    </r>
    <r>
      <rPr>
        <sz val="7"/>
        <rFont val="Symbol"/>
        <family val="1"/>
      </rPr>
      <t>£</t>
    </r>
    <r>
      <rPr>
        <sz val="7"/>
        <rFont val="Arial"/>
        <family val="2"/>
      </rPr>
      <t xml:space="preserve">14 + Pob. </t>
    </r>
    <r>
      <rPr>
        <sz val="7"/>
        <rFont val="Symbol"/>
        <family val="1"/>
      </rPr>
      <t>³</t>
    </r>
    <r>
      <rPr>
        <sz val="7"/>
        <rFont val="Arial"/>
        <family val="2"/>
      </rPr>
      <t>65 / Pob. de 15 a 64) x 100</t>
    </r>
  </si>
  <si>
    <t>Tasa bruta de natalidad = Número de nacimientos por cada mil habitantes.</t>
  </si>
  <si>
    <t>Tasa bruta de mortalidad = Número de muertes por cada mil habitantes.</t>
  </si>
  <si>
    <t>Tasa bruta de nupcialidad = Número de matrimonios por cada mil habitantes.</t>
  </si>
  <si>
    <t>(continuación)</t>
  </si>
  <si>
    <t>Población en núcleo</t>
  </si>
  <si>
    <t>Población en diseminado</t>
  </si>
  <si>
    <t>Extensión de LIC</t>
  </si>
  <si>
    <r>
      <t>Lugares de importancia comunitaria (LIC)</t>
    </r>
    <r>
      <rPr>
        <vertAlign val="superscript"/>
        <sz val="8"/>
        <rFont val="Arial"/>
        <family val="2"/>
      </rPr>
      <t>1</t>
    </r>
  </si>
  <si>
    <r>
      <t>Zonas de especial protección para las aves</t>
    </r>
    <r>
      <rPr>
        <vertAlign val="superscript"/>
        <sz val="8"/>
        <rFont val="Arial"/>
        <family val="2"/>
      </rPr>
      <t>1</t>
    </r>
  </si>
  <si>
    <t>Extensión de ZEPA</t>
  </si>
  <si>
    <r>
      <t>Espacios naturales protegidos (ENP)</t>
    </r>
    <r>
      <rPr>
        <vertAlign val="superscript"/>
        <sz val="8"/>
        <rFont val="Arial"/>
        <family val="2"/>
      </rPr>
      <t>1</t>
    </r>
  </si>
  <si>
    <t>Extensión de los ENP</t>
  </si>
  <si>
    <t>En el mismo municipio en que reside</t>
  </si>
  <si>
    <t>En su propio domicilio</t>
  </si>
  <si>
    <t>En otro municipio de la misma comarca</t>
  </si>
  <si>
    <r>
      <t>Trabajadores. Principales destinos.</t>
    </r>
    <r>
      <rPr>
        <vertAlign val="superscript"/>
        <sz val="9"/>
        <rFont val="Arial Black"/>
        <family val="2"/>
      </rPr>
      <t>1</t>
    </r>
  </si>
  <si>
    <r>
      <t>Estudiantes. Principales destinos.</t>
    </r>
    <r>
      <rPr>
        <vertAlign val="superscript"/>
        <sz val="9"/>
        <rFont val="Arial Black"/>
        <family val="2"/>
      </rPr>
      <t>1</t>
    </r>
  </si>
  <si>
    <r>
      <t xml:space="preserve">1 </t>
    </r>
    <r>
      <rPr>
        <sz val="7"/>
        <rFont val="Arial"/>
        <family val="0"/>
      </rPr>
      <t>Destinos fuera de la comarca</t>
    </r>
  </si>
  <si>
    <t>Potencia eléctrica instalada conectada a la red</t>
  </si>
  <si>
    <t>Contenedores de pilas</t>
  </si>
  <si>
    <t>Pilas recogidas</t>
  </si>
  <si>
    <t>Kg de pilas recogido por habitante y año</t>
  </si>
  <si>
    <t>Código de municipio</t>
  </si>
  <si>
    <t>Denominación</t>
  </si>
  <si>
    <t>Contenedores de papel</t>
  </si>
  <si>
    <t>Relación de municipios en la comarca.</t>
  </si>
  <si>
    <t>Diciembre</t>
  </si>
  <si>
    <t>Ciclo combinado</t>
  </si>
  <si>
    <t>Sociales</t>
  </si>
  <si>
    <t>Plazas para mayores en residencias</t>
  </si>
  <si>
    <t>nº de plazas</t>
  </si>
  <si>
    <t>Unidades de trabajo que son asalariados</t>
  </si>
  <si>
    <t>Residencias para mayores</t>
  </si>
  <si>
    <t>nº de residencias</t>
  </si>
  <si>
    <t>ECOVIDRIO, IAEST.</t>
  </si>
  <si>
    <r>
      <t>n</t>
    </r>
    <r>
      <rPr>
        <sz val="8"/>
        <rFont val="Arial"/>
        <family val="0"/>
      </rPr>
      <t xml:space="preserve"> Agricultura</t>
    </r>
  </si>
  <si>
    <r>
      <t>n</t>
    </r>
    <r>
      <rPr>
        <sz val="8"/>
        <rFont val="Arial"/>
        <family val="0"/>
      </rPr>
      <t xml:space="preserve"> Industria</t>
    </r>
  </si>
  <si>
    <r>
      <t>n</t>
    </r>
    <r>
      <rPr>
        <sz val="8"/>
        <rFont val="Arial"/>
        <family val="0"/>
      </rPr>
      <t xml:space="preserve"> Construcción</t>
    </r>
  </si>
  <si>
    <r>
      <t>n</t>
    </r>
    <r>
      <rPr>
        <sz val="8"/>
        <rFont val="Arial"/>
        <family val="0"/>
      </rPr>
      <t xml:space="preserve"> Servicios</t>
    </r>
  </si>
  <si>
    <r>
      <t xml:space="preserve"> </t>
    </r>
    <r>
      <rPr>
        <sz val="8"/>
        <color indexed="23"/>
        <rFont val="Wingdings"/>
        <family val="0"/>
      </rPr>
      <t>o</t>
    </r>
    <r>
      <rPr>
        <sz val="8"/>
        <rFont val="Arial"/>
        <family val="0"/>
      </rPr>
      <t xml:space="preserve"> Sin empleo
      anterior</t>
    </r>
  </si>
  <si>
    <t>Fuente: Instituto Aragonés de Empleo. Explotación: Instituto Aragonés de Estadística</t>
  </si>
  <si>
    <r>
      <t>1</t>
    </r>
    <r>
      <rPr>
        <sz val="7"/>
        <rFont val="Arial"/>
        <family val="2"/>
      </rPr>
      <t>La superficie de ENP, LIC o ZEPA puede repartirse entre más de una comarca o provincia.</t>
    </r>
  </si>
  <si>
    <t>Parcelas edificadas según propietario</t>
  </si>
  <si>
    <t>Edificios singulares</t>
  </si>
  <si>
    <t>Censo Nacional de Instalaciones Deportivas.</t>
  </si>
  <si>
    <t>Consejo Superior de Deportes.</t>
  </si>
  <si>
    <t>Guía de Recursos Sociales.
Dpto. de Servicios Sociales y Familia.</t>
  </si>
  <si>
    <t>Comité Aragonés de Agricultura</t>
  </si>
  <si>
    <t>Superficie (has)</t>
  </si>
  <si>
    <t>Agricultura ecológica</t>
  </si>
  <si>
    <r>
      <t>n</t>
    </r>
    <r>
      <rPr>
        <sz val="8"/>
        <rFont val="Arial"/>
        <family val="2"/>
      </rPr>
      <t xml:space="preserve"> Hombres</t>
    </r>
  </si>
  <si>
    <r>
      <t xml:space="preserve">Mujeres </t>
    </r>
    <r>
      <rPr>
        <sz val="12"/>
        <color indexed="22"/>
        <rFont val="Wingdings"/>
        <family val="0"/>
      </rPr>
      <t>n</t>
    </r>
  </si>
  <si>
    <t>Licencias municipales de obra</t>
  </si>
  <si>
    <t>unidad: número de licencias</t>
  </si>
  <si>
    <t>Campings</t>
  </si>
  <si>
    <t>Equipo de Atención Primaria</t>
  </si>
  <si>
    <t>Centros de Salud</t>
  </si>
  <si>
    <t>Consultorios</t>
  </si>
  <si>
    <t>Médicos de Familia</t>
  </si>
  <si>
    <t>Pediatras</t>
  </si>
  <si>
    <t>Centros de día para personas mayores</t>
  </si>
  <si>
    <t>nº de centros</t>
  </si>
  <si>
    <t>Plazas en centros de día para personas mayores</t>
  </si>
  <si>
    <t>Hogares para personas mayores</t>
  </si>
  <si>
    <t>nº de hogares</t>
  </si>
  <si>
    <t>Vivienda</t>
  </si>
  <si>
    <t>Bienes inmuebles según uso</t>
  </si>
  <si>
    <t>Bienes</t>
  </si>
  <si>
    <t>inmuebles</t>
  </si>
  <si>
    <t>Número de licencias</t>
  </si>
  <si>
    <t>Edificios de 
nueva planta</t>
  </si>
  <si>
    <t>Viviendas construidas en edificios de 
nueva planta</t>
  </si>
  <si>
    <r>
      <t>1</t>
    </r>
    <r>
      <rPr>
        <sz val="7"/>
        <rFont val="Arial"/>
        <family val="2"/>
      </rPr>
      <t xml:space="preserve"> Valores estimados.</t>
    </r>
  </si>
  <si>
    <t>Total ingresos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</si>
  <si>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</si>
  <si>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</si>
  <si>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</si>
  <si>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</si>
  <si>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</si>
  <si>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inversiones reales</t>
  </si>
  <si>
    <t>Transferencias de capital</t>
  </si>
  <si>
    <t>Activos financieros</t>
  </si>
  <si>
    <t>Pasivos financieros</t>
  </si>
  <si>
    <t>Total gastos</t>
  </si>
  <si>
    <t>Gastos de personal</t>
  </si>
  <si>
    <t>Gastos en bienes corrientes y servicios</t>
  </si>
  <si>
    <t>Gastos financieros</t>
  </si>
  <si>
    <t>Inversiones reales</t>
  </si>
  <si>
    <t>INGRESOS</t>
  </si>
  <si>
    <t>GASTOS</t>
  </si>
  <si>
    <t>Estado de la información</t>
  </si>
  <si>
    <t>Presupuestos (€)</t>
  </si>
  <si>
    <t>Clasificación por capítulos</t>
  </si>
  <si>
    <t>Estado de la información:</t>
  </si>
  <si>
    <t>C= Consolidado</t>
  </si>
  <si>
    <t>P= Prorrogado</t>
  </si>
  <si>
    <t>E= Clasificación Económica de la Administración General</t>
  </si>
  <si>
    <t>N= Sin información</t>
  </si>
  <si>
    <t>Liquidaciones de presupuestos (€)</t>
  </si>
  <si>
    <t>Agricultura, ganadería, caza y servicios relacionados con las mismas</t>
  </si>
  <si>
    <t>Silvicultura y explotación forestal</t>
  </si>
  <si>
    <t>03</t>
  </si>
  <si>
    <t>Pesca y acuicultura</t>
  </si>
  <si>
    <t>Extracción de antracita, hulla y lignito</t>
  </si>
  <si>
    <t>06</t>
  </si>
  <si>
    <t>Extracción de crudo de petróleo y gas natural</t>
  </si>
  <si>
    <t>07</t>
  </si>
  <si>
    <t>08</t>
  </si>
  <si>
    <t>Otras industrias extractivas</t>
  </si>
  <si>
    <t>09</t>
  </si>
  <si>
    <t>Actividades de apoyo a las industrias extractivas</t>
  </si>
  <si>
    <t>Industria de la alimentación</t>
  </si>
  <si>
    <t>Fabricación de bebidas</t>
  </si>
  <si>
    <t>Confección de prendas de vestir</t>
  </si>
  <si>
    <t>Industria del cuero y del calzado</t>
  </si>
  <si>
    <t>Artes gráficas y reproducción de soportes grabados</t>
  </si>
  <si>
    <t>Coquerías y refino de petróleo</t>
  </si>
  <si>
    <t>Fabricación de productos farmacéuticos</t>
  </si>
  <si>
    <t>Fabricación de productos de caucho y plásticos</t>
  </si>
  <si>
    <t>Metalurgia; fabricación de productos de hierro, acero y ferroaleaciones</t>
  </si>
  <si>
    <t>Fabricación de productos informáticos, electrónicos y ópticos</t>
  </si>
  <si>
    <t>Fabricación de material y equipo eléctrico</t>
  </si>
  <si>
    <t>Fabricación de maquinaria y equipo n.c.o.p.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</si>
  <si>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</si>
  <si>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</si>
  <si>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</si>
  <si>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</si>
  <si>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</si>
  <si>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</si>
  <si>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</si>
  <si>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</si>
  <si>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</si>
  <si>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</si>
  <si>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</si>
  <si>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</si>
  <si>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</si>
  <si>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</si>
  <si>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</si>
  <si>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</si>
  <si>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</si>
  <si>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Servicios de alojamiento</t>
  </si>
  <si>
    <t>Servicios de comidas y bebidas</t>
  </si>
  <si>
    <t>Edición</t>
  </si>
  <si>
    <t>Actividades cinematográficas, de vídeo y de programas de televisión, grabación de sonido y edición musical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</si>
  <si>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</si>
  <si>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</si>
  <si>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</si>
  <si>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</si>
  <si>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</si>
  <si>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</si>
  <si>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</si>
  <si>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jurídicas y de contabilidad</t>
  </si>
  <si>
    <t>Actividades de las sedes centrales; actividades de consultoría de gestión empresarial</t>
  </si>
  <si>
    <t>Servicios técnicos de arquitectura e ingeniería; ensayos y análisis técnicos</t>
  </si>
  <si>
    <t>Publicidad y estudios de mercado</t>
  </si>
  <si>
    <t>Otras actividades profesionales, científicas y técnicas</t>
  </si>
  <si>
    <t>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</si>
  <si>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</si>
  <si>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</si>
  <si>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</si>
  <si>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</si>
  <si>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</si>
  <si>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</si>
  <si>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</si>
  <si>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Actividades sanitarias</t>
  </si>
  <si>
    <t>Asistencia en establecimientos residenciales</t>
  </si>
  <si>
    <t>Actividades de servicios sociales sin alojamiento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</si>
  <si>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</si>
  <si>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</si>
  <si>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</si>
  <si>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</si>
  <si>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Reparación de ordenadores, efectos personales y artículos de uso doméstico</t>
  </si>
  <si>
    <t>Otros servicios personales</t>
  </si>
  <si>
    <t>Actividades de los hogares como empleadores de personal doméstico</t>
  </si>
  <si>
    <t>Actividades de los hogares como productores de bienes y servicios para uso propio</t>
  </si>
  <si>
    <t>Actividades de organizaciones y organismos extraterritoriales</t>
  </si>
  <si>
    <t>Resto de América</t>
  </si>
  <si>
    <r>
      <t>Superficie a construir en edificios de 
nueva planta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</si>
  <si>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Estructura productiva y renta</t>
  </si>
  <si>
    <t>Unidad: Euros</t>
  </si>
  <si>
    <t>Unidad: Miles de euros</t>
  </si>
  <si>
    <t>Sectores</t>
  </si>
  <si>
    <t>Rama de actividad</t>
  </si>
  <si>
    <t>Enfermeras</t>
  </si>
  <si>
    <t>Dotación de personal del Equipo de Atención Primaria</t>
  </si>
  <si>
    <t>09/10</t>
  </si>
  <si>
    <t>Elecciones municipales, 2011.</t>
  </si>
  <si>
    <t>Elecciones a Cortes de Aragón, 2011.</t>
  </si>
  <si>
    <t>NE: Dato no estimable por falta de información</t>
  </si>
  <si>
    <t>Fuente: Estimaciones del IAEST a partir de la Estadística de Licencias municipales de obra del Ministerio de Fomento.</t>
  </si>
  <si>
    <t>10/11</t>
  </si>
  <si>
    <t>08/09</t>
  </si>
  <si>
    <t>Elecciones al congreso de los diputados, 2011.</t>
  </si>
  <si>
    <t>PP-PAR</t>
  </si>
  <si>
    <t>CHA-IU</t>
  </si>
  <si>
    <t>Entidades de depósito. Oficinas</t>
  </si>
  <si>
    <t>EQUO</t>
  </si>
  <si>
    <t>PACMA</t>
  </si>
  <si>
    <t>Eb</t>
  </si>
  <si>
    <t>PCPE</t>
  </si>
  <si>
    <t>PUM+J</t>
  </si>
  <si>
    <t>PIRATA</t>
  </si>
  <si>
    <t>UCE</t>
  </si>
  <si>
    <t>DeC</t>
  </si>
  <si>
    <t>PH</t>
  </si>
  <si>
    <t>P-LIB</t>
  </si>
  <si>
    <t>SXT</t>
  </si>
  <si>
    <t>Tipo de explotaciones</t>
  </si>
  <si>
    <t>Indicadores</t>
  </si>
  <si>
    <t>Superficie agraria utilizada (SAU) (hectáreas)</t>
  </si>
  <si>
    <t>Agrícolas</t>
  </si>
  <si>
    <t>Ganaderas</t>
  </si>
  <si>
    <t>Agricultura y ganadería</t>
  </si>
  <si>
    <t>Producción estándar total (miles de €)</t>
  </si>
  <si>
    <t>Explotaciones según superficie</t>
  </si>
  <si>
    <t>Superficie agrícola según tipo de cultivo (Ha)</t>
  </si>
  <si>
    <t>Cereales para grano</t>
  </si>
  <si>
    <t>Leguminosas para grano</t>
  </si>
  <si>
    <t>Patata</t>
  </si>
  <si>
    <t>Cultivos industriales</t>
  </si>
  <si>
    <t>Cultivos forrajeros</t>
  </si>
  <si>
    <t>Ganadería</t>
  </si>
  <si>
    <t>Hortalizas, melones y fresas</t>
  </si>
  <si>
    <t>Flores, plantas ornamentales</t>
  </si>
  <si>
    <t>Semillas y plántulas</t>
  </si>
  <si>
    <t>Barbechos</t>
  </si>
  <si>
    <t>Frutales</t>
  </si>
  <si>
    <t>Olivar</t>
  </si>
  <si>
    <t>Viñedo</t>
  </si>
  <si>
    <t>Colmenas</t>
  </si>
  <si>
    <t>Producción ecológica</t>
  </si>
  <si>
    <t>Unidades de trabajo total</t>
  </si>
  <si>
    <t>Superficie (Ha)</t>
  </si>
  <si>
    <t>Ganadería ecológica</t>
  </si>
  <si>
    <t>Fuente: Censo agrario, 2009. INE-IAEST.</t>
  </si>
  <si>
    <t>Estable-
cimientos</t>
  </si>
  <si>
    <t>-</t>
  </si>
  <si>
    <t>Aves (excepto avestruces)</t>
  </si>
  <si>
    <t>Conejas madres solo hembras reproductoras</t>
  </si>
  <si>
    <t>% de SAU sobre superficie total de la comarca</t>
  </si>
  <si>
    <t>UTA</t>
  </si>
  <si>
    <t>11/12</t>
  </si>
  <si>
    <t>Evolución censal</t>
  </si>
  <si>
    <t>Cifras oficiales a 1 de enero</t>
  </si>
  <si>
    <t>Fuentes para evolución censal: Censos de población de 1900 a 2011. Se ha recalculado la población según la estructura territorial del municipio en 2011.
Fuente para poblaciones oficiales: Padrón municipal de habitantes a 1 de enero de cada año.</t>
  </si>
  <si>
    <t>Renta disponible bruta. Años 2008 a 2009</t>
  </si>
  <si>
    <t>1995-2010</t>
  </si>
  <si>
    <t>Incendios forestales, 2011</t>
  </si>
  <si>
    <t>Superficie forestal afectada en incendios, 2011</t>
  </si>
  <si>
    <t>Incendios forestales (1995 a 2010)</t>
  </si>
  <si>
    <t>Superficie forestal afectada en incendios (1995 a 2010)</t>
  </si>
  <si>
    <t>Contenedores de envases ligeros</t>
  </si>
  <si>
    <t>Kg recogidos en contenedores de envases ligeros</t>
  </si>
  <si>
    <t>Fisioterapeutas</t>
  </si>
  <si>
    <t>Matronas</t>
  </si>
  <si>
    <t>Psicólogos</t>
  </si>
  <si>
    <t>Trabajadores sociales</t>
  </si>
  <si>
    <t>Fuente: Dpto. de Medio Ambiente del Gobierno de Aragón, según datos del Instituto Geográfico Nacional. Corine Land Cover 2006.</t>
  </si>
  <si>
    <t>Ministerio de Agricultura, Alimentación y Medio Ambiente</t>
  </si>
  <si>
    <t>Dpto. Agricultura, Ganadería y Medio Ambiente</t>
  </si>
  <si>
    <t>Fuente: Ministerio de Hacienda y Administraciones Públicas. Secretaría General de Coordinación Autónomica y Local.</t>
  </si>
  <si>
    <t>Antigüedad de la construcción</t>
  </si>
  <si>
    <t>Antes de 1950</t>
  </si>
  <si>
    <t>1950-1959</t>
  </si>
  <si>
    <t>1960-1969</t>
  </si>
  <si>
    <t>1970-1979</t>
  </si>
  <si>
    <t>1980-1989</t>
  </si>
  <si>
    <t>1990-1999</t>
  </si>
  <si>
    <t>2000-2009</t>
  </si>
  <si>
    <t>2010 y siguientes</t>
  </si>
  <si>
    <t>Licencias de transporte. Año 2012</t>
  </si>
  <si>
    <t>Operaciones de transporte</t>
  </si>
  <si>
    <t>OT</t>
  </si>
  <si>
    <t>Transporte de viajeros nacionales servicio público</t>
  </si>
  <si>
    <t>VD-N</t>
  </si>
  <si>
    <t>Ambulancias nacionales servicio público</t>
  </si>
  <si>
    <t>VS-N</t>
  </si>
  <si>
    <t>Licencias taxi</t>
  </si>
  <si>
    <t>VT-N</t>
  </si>
  <si>
    <t>Transporte mercancías ligeras nacionales servicio público</t>
  </si>
  <si>
    <t>MDL-N</t>
  </si>
  <si>
    <t>Transporte mercancías pesadas nacionales servicio público</t>
  </si>
  <si>
    <t>MDP-N</t>
  </si>
  <si>
    <t>Transporte mercancías propias nacional</t>
  </si>
  <si>
    <t>MPC-N</t>
  </si>
  <si>
    <t>Transporte privado de viajeros nacional</t>
  </si>
  <si>
    <t>VPC-N</t>
  </si>
  <si>
    <t>Transporte de alquiler con conductor nacional</t>
  </si>
  <si>
    <t>VTC-N</t>
  </si>
  <si>
    <t>MDPE-N</t>
  </si>
  <si>
    <t>Transporte mercancías propias nacional autorizado por empresa</t>
  </si>
  <si>
    <t>MPCE-N</t>
  </si>
  <si>
    <t>Transporte privado ambulancias nacional</t>
  </si>
  <si>
    <t>VSPC-N</t>
  </si>
  <si>
    <t>Transporte público viajeros en autobús</t>
  </si>
  <si>
    <t>VD</t>
  </si>
  <si>
    <t>Servicio público nacional mixto-Mercancías y viajeros</t>
  </si>
  <si>
    <t>XD-N</t>
  </si>
  <si>
    <t>Servicio público mixto-Mercancías y viajeros</t>
  </si>
  <si>
    <t>XD</t>
  </si>
  <si>
    <t>Fuente: Dirección General del Catastro. Año 2012.</t>
  </si>
  <si>
    <t>Fuente: Dirección General de Transportes y Planificación de Infraestructuras. Gobierno de Aragón.</t>
  </si>
  <si>
    <t>1997-2001</t>
  </si>
  <si>
    <t>2002-2006</t>
  </si>
  <si>
    <t>2007-2011</t>
  </si>
  <si>
    <t>No especializadas</t>
  </si>
  <si>
    <t>Transporte mercancías pesadas nacional servicio público autorizado por empresa</t>
  </si>
  <si>
    <t>Parque de vehículos. Año 2012</t>
  </si>
  <si>
    <t>Fuente: IAEST según Centro de Cooperación Interbancaria.
Oficinas a diciembre de 2011.</t>
  </si>
  <si>
    <t>Fuente: IAEST, 2011.</t>
  </si>
  <si>
    <r>
      <t>Estadísticas de la construcción</t>
    </r>
    <r>
      <rPr>
        <vertAlign val="superscript"/>
        <sz val="9"/>
        <rFont val="Arial Black"/>
        <family val="2"/>
      </rPr>
      <t>1</t>
    </r>
    <r>
      <rPr>
        <sz val="9"/>
        <rFont val="Arial Black"/>
        <family val="2"/>
      </rPr>
      <t>. Años 2001 a 2012.</t>
    </r>
  </si>
  <si>
    <t>Antigüedad del Parque de vehículos. Año 2012</t>
  </si>
  <si>
    <t>Año de matriculación</t>
  </si>
  <si>
    <t>Total vehículos</t>
  </si>
  <si>
    <t>Autobuses</t>
  </si>
  <si>
    <t>Motocicletas</t>
  </si>
  <si>
    <t>Remolques y semirre-molques</t>
  </si>
  <si>
    <t>Tractores</t>
  </si>
  <si>
    <t>Antes de 1996</t>
  </si>
  <si>
    <t>1996 a 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</si>
  <si>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</si>
  <si>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</si>
  <si>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</si>
  <si>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</si>
  <si>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</si>
  <si>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</si>
  <si>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</si>
  <si>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</si>
  <si>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</si>
  <si>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</si>
  <si>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</si>
  <si>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</si>
  <si>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Fuente: Instituto Aragonés de Estadística (IAEST) a partir de datos de la Dirección General de Tráfico.</t>
  </si>
  <si>
    <t>Impuesto sobre Bienes Inmuebles (I.B.I). Año 2012.</t>
  </si>
  <si>
    <t>Transacciones inmobiliarias (compraventas de viviendas)</t>
  </si>
  <si>
    <t>Total viviendas</t>
  </si>
  <si>
    <t>Viviendas nuevas</t>
  </si>
  <si>
    <t>Viviendas 2ª mano</t>
  </si>
  <si>
    <t>Viviendas libres</t>
  </si>
  <si>
    <t>Viviendas protegidas</t>
  </si>
  <si>
    <t>Fuente: Estadística de Transacciones Inmobiliarias. Ministerio de Fomento.</t>
  </si>
  <si>
    <t>Unidad: Compraventas de viviendas elevadas a escritura pública ante notario.</t>
  </si>
  <si>
    <t>Presupuestos de entidades locales. Presupuesto comarcal.</t>
  </si>
  <si>
    <t>Clasificación por áreas de gasto</t>
  </si>
  <si>
    <t>Deuda Pública</t>
  </si>
  <si>
    <t>Servicios  públicos  básicos</t>
  </si>
  <si>
    <t>Actuaciones de protección y promoción social</t>
  </si>
  <si>
    <t>Produc. bienes públicos de carácter preferente</t>
  </si>
  <si>
    <t>Actuaciones de carácter económico</t>
  </si>
  <si>
    <t xml:space="preserve">Actuaciones de carácter general </t>
  </si>
  <si>
    <t>Servicios Sociales de Base y 
Centros Municipales de Servicios Sociales</t>
  </si>
  <si>
    <t>valor catastral residencial</t>
  </si>
  <si>
    <r>
      <t>de los bienes residenciales</t>
    </r>
    <r>
      <rPr>
        <sz val="8"/>
        <rFont val="Arial"/>
        <family val="2"/>
      </rPr>
      <t xml:space="preserve"> (miles de €)</t>
    </r>
  </si>
  <si>
    <t>Productividad media. Serie 2008-2012</t>
  </si>
  <si>
    <t>2008 (P)</t>
  </si>
  <si>
    <t>2009 (P)</t>
  </si>
  <si>
    <t>2010 (P)</t>
  </si>
  <si>
    <t>2011 (1ª E)</t>
  </si>
  <si>
    <t>2012 (1ª E)</t>
  </si>
  <si>
    <t>Total VAB</t>
  </si>
  <si>
    <t>Agricultura, ganadería, silvicultura y pesca</t>
  </si>
  <si>
    <t>Industria manufacturera</t>
  </si>
  <si>
    <t>Comercio; reparación; transporte; hostelería; 
información y comunicaciones</t>
  </si>
  <si>
    <t>Actividades financieras, inmobiliarias; actividades profesionales, científicas y técnicas, administrativas y servicios auxiliares</t>
  </si>
  <si>
    <t>Administración pública y defensa; seguridad social obligatoria; edcación; actividades sanitarias y de servicios sociales; otros servicios</t>
  </si>
  <si>
    <t>Valor añadido bruto comarcal por sectores de actividad. Serie 2008-2012</t>
  </si>
  <si>
    <t>B;E</t>
  </si>
  <si>
    <t>C</t>
  </si>
  <si>
    <t>G-J</t>
  </si>
  <si>
    <t>K-N</t>
  </si>
  <si>
    <t>O-U</t>
  </si>
  <si>
    <t>(*)</t>
  </si>
  <si>
    <t>(*) Clasificación nacional de actividades económicas a nivel de sección de actividad (CNAE-09).</t>
  </si>
  <si>
    <t>(P): provisional; (1ª E): primera estimación</t>
  </si>
  <si>
    <t>Empleo comarcal por sectores de actividad. Serie 2008-2012</t>
  </si>
  <si>
    <t>Unidad: nº de empleos</t>
  </si>
  <si>
    <t>B+E</t>
  </si>
  <si>
    <t>B_E</t>
  </si>
  <si>
    <t>Industrias extractivas; industria manufacturera; suministro de energía eléctrica, gas, vapor y aire acondicionado; suministro de agua, actividades de saneamiento, gestión de residuos y descontaminación</t>
  </si>
  <si>
    <t>Extractivas, Energía y agua</t>
  </si>
  <si>
    <t>Indice de especialización</t>
  </si>
  <si>
    <t xml:space="preserve">Extractivas; Energía y Agua </t>
  </si>
  <si>
    <t>Industria de la fabricación de bebidas e Industria del tabaco</t>
  </si>
  <si>
    <t>Industria de la madera y del corcho, industria del papel y artes gráficas</t>
  </si>
  <si>
    <t>Fabricación de material de transporte</t>
  </si>
  <si>
    <t>Fabricación de muebles, otras industrias manufactureras y reparación e instalación de maquinaria y equipo</t>
  </si>
  <si>
    <t>Comercio al por mayor y al por menor, reparación de vehículos de motor y motocicletas; transporte y almacenamiento; hostelería</t>
  </si>
  <si>
    <t>Comercio al por mayor y al por menor,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</si>
  <si>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</si>
  <si>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</si>
  <si>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</si>
  <si>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</si>
  <si>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profesionales, científicas y técnicas; actividades administrativas y servicios auxiliares</t>
  </si>
  <si>
    <t>Administración pública y defensa; Seguridad Social obligaoria; educación; actividades sanitarias y de servicios sociales</t>
  </si>
  <si>
    <t>Administración pública y defensa</t>
  </si>
  <si>
    <t>Actividades sanitarias y de servicios sociales</t>
  </si>
  <si>
    <t>Actividades artísticas, recreativas y de entretenimiento, reparación de artículos de uso doméstico y otros servicios</t>
  </si>
  <si>
    <t>Industria textil, confección de prendas de vestir e industria del cuero y del calzado</t>
  </si>
  <si>
    <t>Evolución anual de la valoración catastral</t>
  </si>
  <si>
    <t>Curso 2012/13
por titularidad</t>
  </si>
  <si>
    <t>12/13</t>
  </si>
  <si>
    <t>Nivel de enseñanza. Curso 2012/13</t>
  </si>
  <si>
    <t>matriculado</t>
  </si>
  <si>
    <t>E. Infantil (0-3 años)</t>
  </si>
  <si>
    <t>E. Infantil (3-6 años)</t>
  </si>
  <si>
    <t>E. Primaria</t>
  </si>
  <si>
    <t>ESO</t>
  </si>
  <si>
    <t>Bachillerato</t>
  </si>
  <si>
    <t>Ciclos F grado medio</t>
  </si>
  <si>
    <t>Ciclos F grado superior</t>
  </si>
  <si>
    <t>Educación Especial</t>
  </si>
  <si>
    <t>Afiliaciones a la Seguridad Social</t>
  </si>
  <si>
    <t>Afiliaciones</t>
  </si>
  <si>
    <r>
      <t>PCPI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</si>
  <si>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7"/>
        <rFont val="Arial"/>
        <family val="0"/>
      </rPr>
      <t>Programas de Cualificación Profesional Inicial</t>
    </r>
  </si>
  <si>
    <t>IAEST. Fecha de referencia: diciembre-2013</t>
  </si>
  <si>
    <t>Centros que imparten
 la enseñanza</t>
  </si>
  <si>
    <t>Afiliaciones por sector de actividad. Todos los regímenes</t>
  </si>
  <si>
    <t>En el año 2012 los regímenes especiales de Empleados del hogar y Trabajadores Agrarios por cuenta ajena, se han integrado dentro del régimen general como sistemas especiales).</t>
  </si>
  <si>
    <t>Trabajadores por cuenta propia (R.E.T.A.) según sector de actividad</t>
  </si>
  <si>
    <t>Unidad: media anual de demandantes parados</t>
  </si>
  <si>
    <t>Demandantes según sector de actividad. Año 2013</t>
  </si>
  <si>
    <t>Demandantes parados según sexo y edad. Año 2013.</t>
  </si>
  <si>
    <t>Nº demandantes</t>
  </si>
  <si>
    <t>Evolución de la media anual de demandantes parados</t>
  </si>
  <si>
    <t>Ocupación</t>
  </si>
  <si>
    <t>Nº Demandantes</t>
  </si>
  <si>
    <t>Contratos</t>
  </si>
  <si>
    <t>Unidad: Total anual de contratos registrados</t>
  </si>
  <si>
    <t>Contratos según sector de actividad. Año 2013</t>
  </si>
  <si>
    <t>Contratos según sexo y edad. Año 2013</t>
  </si>
  <si>
    <t>Pirámide contratos</t>
  </si>
  <si>
    <t>Evolución contratos</t>
  </si>
  <si>
    <t>Según modalidad de los</t>
  </si>
  <si>
    <t>Evolución del total de contratos anual</t>
  </si>
  <si>
    <t>contratos. Año 2013</t>
  </si>
  <si>
    <t>Nº contratos</t>
  </si>
  <si>
    <t>Porcetanje</t>
  </si>
  <si>
    <t>Indefinidos</t>
  </si>
  <si>
    <t>Temporales</t>
  </si>
  <si>
    <t>Ranking de ocupaciones más contratadas. Año 2013</t>
  </si>
  <si>
    <t>Nº de contratos</t>
  </si>
  <si>
    <t>Fuente: Nomenclátor del Padrón municipal de habitantes a1-1-2013. INE-IAEST</t>
  </si>
  <si>
    <t>Fuente: Padrón municipal de habitantes a 1-1-2013. INE-IAEST.</t>
  </si>
  <si>
    <t>Fuente: Padrón municipal de habitantes a 1-1-2013. INE-IAEST</t>
  </si>
  <si>
    <t>Ranking de las ocupaciones más demandadas. Año 2013</t>
  </si>
  <si>
    <t>Somontano de Barbastro</t>
  </si>
  <si>
    <t>Abiego</t>
  </si>
  <si>
    <t>Adahuesca</t>
  </si>
  <si>
    <t>Alquézar</t>
  </si>
  <si>
    <t>Azara</t>
  </si>
  <si>
    <t>Azlor</t>
  </si>
  <si>
    <t>Barbastro</t>
  </si>
  <si>
    <t>Barbuñales</t>
  </si>
  <si>
    <t>Berbegal</t>
  </si>
  <si>
    <t>Bierge</t>
  </si>
  <si>
    <t>Castejón del Puente</t>
  </si>
  <si>
    <t>Castillazuelo</t>
  </si>
  <si>
    <t>Colungo</t>
  </si>
  <si>
    <t>Estada</t>
  </si>
  <si>
    <t>Estadilla</t>
  </si>
  <si>
    <t>Grado (El)</t>
  </si>
  <si>
    <t>Ilche</t>
  </si>
  <si>
    <t>Laluenga</t>
  </si>
  <si>
    <t>Laperdiguera</t>
  </si>
  <si>
    <t>Lascellas-Ponzano</t>
  </si>
  <si>
    <t>Naval</t>
  </si>
  <si>
    <t>Olvena</t>
  </si>
  <si>
    <t>Peralta de Alcofea</t>
  </si>
  <si>
    <t>Peraltilla</t>
  </si>
  <si>
    <t>Pozán de Vero</t>
  </si>
  <si>
    <t>Salas Altas</t>
  </si>
  <si>
    <t>Salas Bajas</t>
  </si>
  <si>
    <t>Torres de Alcanadre</t>
  </si>
  <si>
    <t>Santa María de Dulcis</t>
  </si>
  <si>
    <t>Hoz y Costeán</t>
  </si>
  <si>
    <t>Fuente: Padrón municipal de habitantes, 1-1-2013. IAEST</t>
  </si>
  <si>
    <t>Aeródromos</t>
  </si>
  <si>
    <t>Áreas de actividad acuática</t>
  </si>
  <si>
    <t>Áreas de actividad aérea</t>
  </si>
  <si>
    <t>Áreas de actividad terrestre</t>
  </si>
  <si>
    <t>Campos de fútbol</t>
  </si>
  <si>
    <t>Campos de tiro</t>
  </si>
  <si>
    <t>Espacios pequeños y no reglamentarios</t>
  </si>
  <si>
    <t>Frontones</t>
  </si>
  <si>
    <t>Pabellones polideportivos</t>
  </si>
  <si>
    <t>Piscinas aire libre</t>
  </si>
  <si>
    <t>Piscinas cubiertas</t>
  </si>
  <si>
    <t>Pistas de atletismo</t>
  </si>
  <si>
    <t>Pistas de padel</t>
  </si>
  <si>
    <t>Pistas de petanca</t>
  </si>
  <si>
    <t>Pistas de tenis</t>
  </si>
  <si>
    <t>Pistas polideportivas</t>
  </si>
  <si>
    <t>Rocódromos</t>
  </si>
  <si>
    <t>Salas</t>
  </si>
  <si>
    <t>Otros campos</t>
  </si>
  <si>
    <t>Marruecos</t>
  </si>
  <si>
    <t>Rumanía</t>
  </si>
  <si>
    <t>Bulgaria</t>
  </si>
  <si>
    <t>Mali</t>
  </si>
  <si>
    <t>Ecuador</t>
  </si>
  <si>
    <t>Monzón</t>
  </si>
  <si>
    <t>Huesca</t>
  </si>
  <si>
    <t>Zaragoza</t>
  </si>
  <si>
    <t>Barcelona</t>
  </si>
  <si>
    <t>Graus</t>
  </si>
  <si>
    <t>Lleida</t>
  </si>
  <si>
    <t>Binéfar</t>
  </si>
  <si>
    <t>Madrid</t>
  </si>
  <si>
    <t>Pamplona/Iruña</t>
  </si>
  <si>
    <t>Almunia de Doña Godina (La)</t>
  </si>
  <si>
    <t>Personal de limpieza de oficinas, hoteles y otros establecimientos similares</t>
  </si>
  <si>
    <t>Vendedores en tiendas y almacenes</t>
  </si>
  <si>
    <t>Peones de las industrias manufactureras</t>
  </si>
  <si>
    <t>Camareros asalariados</t>
  </si>
  <si>
    <t>Empleados administrativos sin tareas de atención al público no clasificados bajo otros epígrafes</t>
  </si>
  <si>
    <t>Conductores asalariados de automóviles, taxis y furgonetas</t>
  </si>
  <si>
    <t>Peones agrícolas (excepto en huertas, invernaderos, viveros y jardines)</t>
  </si>
  <si>
    <t>Peones de la construcción de edificios</t>
  </si>
  <si>
    <t>Peones de obras públicas</t>
  </si>
  <si>
    <t>Ayudantes de cocina</t>
  </si>
  <si>
    <t>Instructores de actividades deportivas</t>
  </si>
  <si>
    <t>Auxiliares de enfermería hospitalaria</t>
  </si>
  <si>
    <t>Empleados domésticos</t>
  </si>
  <si>
    <t>Cocineros asalariados</t>
  </si>
  <si>
    <t>FIA</t>
  </si>
  <si>
    <t>ECOLO</t>
  </si>
  <si>
    <t>A E NAVAL-MIPANAS</t>
  </si>
  <si>
    <t xml:space="preserve">PAR                                                         </t>
  </si>
  <si>
    <t xml:space="preserve">CHA                                                         </t>
  </si>
  <si>
    <t xml:space="preserve">UPyD                                                        </t>
  </si>
  <si>
    <t xml:space="preserve">ECOLO                                                       </t>
  </si>
  <si>
    <t xml:space="preserve">PACMA                                                       </t>
  </si>
  <si>
    <t xml:space="preserve">COMP CON ARAGON                                       </t>
  </si>
  <si>
    <t xml:space="preserve">TA                                                          </t>
  </si>
  <si>
    <t xml:space="preserve">F.I.A.                                                      </t>
  </si>
  <si>
    <t>CDL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</si>
</sst>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0.000000000"/>
    <numFmt numFmtId="189" formatCode="#,##0.0"/>
    <numFmt numFmtId="190" formatCode="0.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#,##0;#,##0\ "/>
    <numFmt numFmtId="196" formatCode="#,##0.000"/>
    <numFmt numFmtId="197" formatCode="#,##0\ %;#,##0\ %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&quot;pta&quot;#,##0;\-&quot;pta&quot;#,##0"/>
    <numFmt numFmtId="202" formatCode="&quot;pta&quot;#,##0;[Red]\-&quot;pta&quot;#,##0"/>
    <numFmt numFmtId="203" formatCode="&quot;pta&quot;#,##0.00;\-&quot;pta&quot;#,##0.00"/>
    <numFmt numFmtId="204" formatCode="&quot;pta&quot;#,##0.00;[Red]\-&quot;pta&quot;#,##0.00"/>
    <numFmt numFmtId="205" formatCode="_-&quot;pta&quot;* #,##0_-;\-&quot;pta&quot;* #,##0_-;_-&quot;pta&quot;* &quot;-&quot;_-;_-@_-"/>
    <numFmt numFmtId="206" formatCode="_-* #,##0_-;\-* #,##0_-;_-* &quot;-&quot;_-;_-@_-"/>
    <numFmt numFmtId="207" formatCode="_-&quot;pta&quot;* #,##0.00_-;\-&quot;pta&quot;* #,##0.00_-;_-&quot;pta&quot;* &quot;-&quot;??_-;_-@_-"/>
    <numFmt numFmtId="208" formatCode="_-* #,##0.00_-;\-* #,##0.00_-;_-* &quot;-&quot;??_-;_-@_-"/>
    <numFmt numFmtId="209" formatCode="#,##0.0000"/>
    <numFmt numFmtId="210" formatCode="[$€-2]\ #,##0.00_);[Red]\([$€-2]\ #,##0.00\)"/>
  </numFmts>
  <fonts count="124">
    <font>
      <sz val="10"/>
      <name val="Arial"/>
      <family val="0"/>
    </font>
    <font>
      <sz val="8"/>
      <name val="Arial"/>
      <family val="2"/>
    </font>
    <font>
      <sz val="14"/>
      <name val="Arial Black"/>
      <family val="2"/>
    </font>
    <font>
      <sz val="10"/>
      <name val="Arial Black"/>
      <family val="2"/>
    </font>
    <font>
      <sz val="11"/>
      <color indexed="9"/>
      <name val="Arial"/>
      <family val="2"/>
    </font>
    <font>
      <sz val="8"/>
      <name val="Swis721 BT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8"/>
      <name val="Swis721 Lt BT"/>
      <family val="0"/>
    </font>
    <font>
      <sz val="9"/>
      <name val="Arial Black"/>
      <family val="2"/>
    </font>
    <font>
      <sz val="11"/>
      <color indexed="9"/>
      <name val="Arial Black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sz val="8"/>
      <color indexed="9"/>
      <name val="Swis721 BT"/>
      <family val="2"/>
    </font>
    <font>
      <sz val="16"/>
      <name val="Arial Black"/>
      <family val="2"/>
    </font>
    <font>
      <sz val="16"/>
      <color indexed="9"/>
      <name val="Arial Black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MS Sans Serif"/>
      <family val="0"/>
    </font>
    <font>
      <sz val="8"/>
      <color indexed="9"/>
      <name val="Arial Black"/>
      <family val="2"/>
    </font>
    <font>
      <sz val="8"/>
      <color indexed="63"/>
      <name val="Arial"/>
      <family val="0"/>
    </font>
    <font>
      <vertAlign val="superscript"/>
      <sz val="8"/>
      <name val="Arial"/>
      <family val="2"/>
    </font>
    <font>
      <sz val="11"/>
      <name val="Arial Black"/>
      <family val="2"/>
    </font>
    <font>
      <b/>
      <sz val="10"/>
      <name val="Arial"/>
      <family val="2"/>
    </font>
    <font>
      <sz val="10"/>
      <color indexed="59"/>
      <name val="Arial"/>
      <family val="0"/>
    </font>
    <font>
      <sz val="12"/>
      <color indexed="22"/>
      <name val="Wingdings"/>
      <family val="0"/>
    </font>
    <font>
      <sz val="12"/>
      <color indexed="23"/>
      <name val="Wingdings"/>
      <family val="0"/>
    </font>
    <font>
      <sz val="8"/>
      <color indexed="60"/>
      <name val="Arial"/>
      <family val="2"/>
    </font>
    <font>
      <sz val="8"/>
      <color indexed="14"/>
      <name val="Arial"/>
      <family val="0"/>
    </font>
    <font>
      <sz val="10"/>
      <color indexed="8"/>
      <name val="MS Sans Serif"/>
      <family val="0"/>
    </font>
    <font>
      <sz val="10"/>
      <color indexed="14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7"/>
      <color indexed="22"/>
      <name val="Arial"/>
      <family val="2"/>
    </font>
    <font>
      <vertAlign val="superscript"/>
      <sz val="7"/>
      <name val="Arial"/>
      <family val="2"/>
    </font>
    <font>
      <sz val="8"/>
      <color indexed="59"/>
      <name val="Arial"/>
      <family val="2"/>
    </font>
    <font>
      <sz val="10"/>
      <color indexed="19"/>
      <name val="Arial"/>
      <family val="0"/>
    </font>
    <font>
      <sz val="8"/>
      <color indexed="51"/>
      <name val="Arial"/>
      <family val="2"/>
    </font>
    <font>
      <sz val="10"/>
      <color indexed="51"/>
      <name val="Arial"/>
      <family val="2"/>
    </font>
    <font>
      <sz val="9"/>
      <color indexed="51"/>
      <name val="Arial"/>
      <family val="2"/>
    </font>
    <font>
      <sz val="7"/>
      <color indexed="51"/>
      <name val="Arial"/>
      <family val="0"/>
    </font>
    <font>
      <b/>
      <sz val="8"/>
      <color indexed="51"/>
      <name val="Arial"/>
      <family val="2"/>
    </font>
    <font>
      <sz val="11"/>
      <color indexed="51"/>
      <name val="Arial Black"/>
      <family val="2"/>
    </font>
    <font>
      <sz val="11"/>
      <color indexed="51"/>
      <name val="Arial"/>
      <family val="2"/>
    </font>
    <font>
      <sz val="8"/>
      <color indexed="51"/>
      <name val="Swis721 BT"/>
      <family val="2"/>
    </font>
    <font>
      <sz val="8"/>
      <name val="Arial Black"/>
      <family val="2"/>
    </font>
    <font>
      <sz val="7"/>
      <name val="Symbol"/>
      <family val="1"/>
    </font>
    <font>
      <sz val="10"/>
      <color indexed="60"/>
      <name val="Arial"/>
      <family val="0"/>
    </font>
    <font>
      <i/>
      <sz val="7"/>
      <name val="Arial"/>
      <family val="2"/>
    </font>
    <font>
      <sz val="7"/>
      <color indexed="9"/>
      <name val="Swis721 BT"/>
      <family val="2"/>
    </font>
    <font>
      <vertAlign val="superscript"/>
      <sz val="9"/>
      <name val="Arial Black"/>
      <family val="2"/>
    </font>
    <font>
      <b/>
      <sz val="11"/>
      <color indexed="10"/>
      <name val="Arial"/>
      <family val="2"/>
    </font>
    <font>
      <sz val="7"/>
      <color indexed="10"/>
      <name val="Arial"/>
      <family val="2"/>
    </font>
    <font>
      <sz val="16"/>
      <color indexed="10"/>
      <name val="Arial Black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12"/>
      <color indexed="63"/>
      <name val="Wingdings"/>
      <family val="0"/>
    </font>
    <font>
      <sz val="12"/>
      <color indexed="55"/>
      <name val="Wingdings"/>
      <family val="0"/>
    </font>
    <font>
      <sz val="4"/>
      <color indexed="23"/>
      <name val="Wingdings"/>
      <family val="0"/>
    </font>
    <font>
      <sz val="8"/>
      <color indexed="23"/>
      <name val="Wingdings"/>
      <family val="0"/>
    </font>
    <font>
      <b/>
      <sz val="7"/>
      <color indexed="9"/>
      <name val="Arial"/>
      <family val="2"/>
    </font>
    <font>
      <sz val="8"/>
      <color indexed="62"/>
      <name val="Arial"/>
      <family val="2"/>
    </font>
    <font>
      <sz val="7"/>
      <color indexed="59"/>
      <name val="Arial"/>
      <family val="2"/>
    </font>
    <font>
      <sz val="11"/>
      <color indexed="59"/>
      <name val="Arial"/>
      <family val="2"/>
    </font>
    <font>
      <sz val="11"/>
      <color indexed="10"/>
      <name val="Arial"/>
      <family val="2"/>
    </font>
    <font>
      <sz val="11"/>
      <color indexed="10"/>
      <name val="Arial Black"/>
      <family val="2"/>
    </font>
    <font>
      <sz val="7"/>
      <color indexed="47"/>
      <name val="Arial"/>
      <family val="2"/>
    </font>
    <font>
      <sz val="8"/>
      <color indexed="22"/>
      <name val="Arial"/>
      <family val="2"/>
    </font>
    <font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7"/>
      <name val="Calibri"/>
      <family val="2"/>
    </font>
    <font>
      <sz val="11"/>
      <color indexed="26"/>
      <name val="Calibri"/>
      <family val="2"/>
    </font>
    <font>
      <sz val="11"/>
      <color indexed="56"/>
      <name val="Calibri"/>
      <family val="2"/>
    </font>
    <font>
      <b/>
      <sz val="11"/>
      <color indexed="23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3.25"/>
      <color indexed="23"/>
      <name val="Arial"/>
      <family val="0"/>
    </font>
    <font>
      <sz val="5"/>
      <color indexed="23"/>
      <name val="Arial"/>
      <family val="0"/>
    </font>
    <font>
      <sz val="5.75"/>
      <color indexed="23"/>
      <name val="Arial"/>
      <family val="0"/>
    </font>
    <font>
      <sz val="6"/>
      <color indexed="23"/>
      <name val="Arial"/>
      <family val="0"/>
    </font>
    <font>
      <sz val="6"/>
      <color indexed="63"/>
      <name val="Arial"/>
      <family val="0"/>
    </font>
    <font>
      <sz val="6"/>
      <color indexed="23"/>
      <name val="Swis721 Lt BT"/>
      <family val="0"/>
    </font>
    <font>
      <sz val="6"/>
      <color indexed="63"/>
      <name val="Swis721 Lt BT"/>
      <family val="0"/>
    </font>
    <font>
      <sz val="6.4"/>
      <color indexed="23"/>
      <name val="Swis721 Lt BT"/>
      <family val="0"/>
    </font>
    <font>
      <sz val="7"/>
      <color indexed="63"/>
      <name val="Swis721 Lt BT"/>
      <family val="0"/>
    </font>
    <font>
      <sz val="7"/>
      <color indexed="23"/>
      <name val="Arial"/>
      <family val="0"/>
    </font>
    <font>
      <sz val="6.4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22"/>
      </top>
      <bottom style="thin">
        <color indexed="22"/>
      </bottom>
    </border>
    <border>
      <left style="thick">
        <color indexed="9"/>
      </left>
      <right style="thick">
        <color indexed="9"/>
      </right>
      <top style="hair">
        <color indexed="22"/>
      </top>
      <bottom style="hair">
        <color indexed="22"/>
      </bottom>
    </border>
    <border>
      <left style="thick">
        <color indexed="9"/>
      </left>
      <right>
        <color indexed="63"/>
      </right>
      <top style="hair">
        <color indexed="22"/>
      </top>
      <bottom style="hair">
        <color indexed="22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22"/>
      </bottom>
    </border>
    <border>
      <left style="thick">
        <color indexed="9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ck">
        <color indexed="9"/>
      </right>
      <top>
        <color indexed="63"/>
      </top>
      <bottom style="hair">
        <color indexed="22"/>
      </bottom>
    </border>
    <border>
      <left>
        <color indexed="63"/>
      </left>
      <right style="thick">
        <color indexed="9"/>
      </right>
      <top style="hair">
        <color indexed="22"/>
      </top>
      <bottom style="hair">
        <color indexed="22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4" fillId="0" borderId="0">
      <alignment horizontal="left"/>
      <protection/>
    </xf>
    <xf numFmtId="49" fontId="15" fillId="0" borderId="0">
      <alignment horizontal="left"/>
      <protection/>
    </xf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49" fontId="16" fillId="0" borderId="0">
      <alignment horizontal="left"/>
      <protection/>
    </xf>
    <xf numFmtId="0" fontId="16" fillId="0" borderId="1">
      <alignment horizontal="right"/>
      <protection/>
    </xf>
    <xf numFmtId="0" fontId="16" fillId="0" borderId="2">
      <alignment horizontal="right"/>
      <protection/>
    </xf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1" fillId="0" borderId="0">
      <alignment horizontal="left"/>
      <protection/>
    </xf>
    <xf numFmtId="49" fontId="17" fillId="0" borderId="0">
      <alignment horizontal="right"/>
      <protection/>
    </xf>
    <xf numFmtId="0" fontId="109" fillId="20" borderId="0" applyNumberFormat="0" applyBorder="0" applyAlignment="0" applyProtection="0"/>
    <xf numFmtId="0" fontId="110" fillId="21" borderId="3" applyNumberFormat="0" applyAlignment="0" applyProtection="0"/>
    <xf numFmtId="0" fontId="111" fillId="22" borderId="4" applyNumberFormat="0" applyAlignment="0" applyProtection="0"/>
    <xf numFmtId="0" fontId="112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14" fillId="29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31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117" fillId="21" borderId="7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8" applyNumberFormat="0" applyFill="0" applyAlignment="0" applyProtection="0"/>
    <xf numFmtId="0" fontId="122" fillId="0" borderId="9" applyNumberFormat="0" applyFill="0" applyAlignment="0" applyProtection="0"/>
    <xf numFmtId="0" fontId="113" fillId="0" borderId="10" applyNumberFormat="0" applyFill="0" applyAlignment="0" applyProtection="0"/>
    <xf numFmtId="0" fontId="123" fillId="0" borderId="11" applyNumberFormat="0" applyFill="0" applyAlignment="0" applyProtection="0"/>
  </cellStyleXfs>
  <cellXfs count="9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33" borderId="0" xfId="73" applyFont="1" applyFill="1" applyAlignment="1">
      <alignment horizontal="left"/>
      <protection/>
    </xf>
    <xf numFmtId="0" fontId="4" fillId="33" borderId="0" xfId="73" applyFont="1" applyFill="1" applyAlignment="1">
      <alignment horizontal="right"/>
      <protection/>
    </xf>
    <xf numFmtId="0" fontId="5" fillId="0" borderId="0" xfId="0" applyFont="1" applyAlignment="1">
      <alignment/>
    </xf>
    <xf numFmtId="0" fontId="7" fillId="0" borderId="0" xfId="65" applyFont="1" applyAlignment="1">
      <alignment/>
      <protection/>
    </xf>
    <xf numFmtId="0" fontId="1" fillId="0" borderId="0" xfId="65" applyFont="1" applyAlignment="1">
      <alignment/>
      <protection/>
    </xf>
    <xf numFmtId="0" fontId="0" fillId="0" borderId="0" xfId="0" applyFill="1" applyBorder="1" applyAlignment="1">
      <alignment/>
    </xf>
    <xf numFmtId="0" fontId="4" fillId="0" borderId="0" xfId="73" applyFont="1" applyFill="1" applyAlignment="1">
      <alignment horizontal="right"/>
      <protection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10" fillId="33" borderId="0" xfId="73" applyFont="1" applyFill="1" applyAlignment="1">
      <alignment horizontal="left"/>
      <protection/>
    </xf>
    <xf numFmtId="3" fontId="9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 indent="1"/>
    </xf>
    <xf numFmtId="0" fontId="13" fillId="0" borderId="12" xfId="0" applyFont="1" applyBorder="1" applyAlignment="1">
      <alignment horizontal="left"/>
    </xf>
    <xf numFmtId="3" fontId="13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73" applyFont="1" applyFill="1">
      <alignment/>
      <protection/>
    </xf>
    <xf numFmtId="0" fontId="22" fillId="0" borderId="0" xfId="73" applyFont="1" applyFill="1" applyBorder="1" applyAlignment="1">
      <alignment horizontal="left" vertical="center"/>
      <protection/>
    </xf>
    <xf numFmtId="0" fontId="22" fillId="0" borderId="0" xfId="73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0" fontId="9" fillId="0" borderId="12" xfId="73" applyFont="1" applyBorder="1" applyAlignment="1">
      <alignment horizontal="left"/>
      <protection/>
    </xf>
    <xf numFmtId="0" fontId="24" fillId="0" borderId="12" xfId="73" applyFont="1" applyBorder="1">
      <alignment/>
      <protection/>
    </xf>
    <xf numFmtId="0" fontId="24" fillId="0" borderId="0" xfId="73" applyFont="1">
      <alignment/>
      <protection/>
    </xf>
    <xf numFmtId="0" fontId="1" fillId="0" borderId="0" xfId="73" applyFont="1">
      <alignment/>
      <protection/>
    </xf>
    <xf numFmtId="0" fontId="11" fillId="0" borderId="0" xfId="73" applyFont="1">
      <alignment/>
      <protection/>
    </xf>
    <xf numFmtId="0" fontId="11" fillId="0" borderId="12" xfId="73" applyFont="1" applyBorder="1">
      <alignment/>
      <protection/>
    </xf>
    <xf numFmtId="0" fontId="0" fillId="0" borderId="0" xfId="0" applyBorder="1" applyAlignment="1">
      <alignment/>
    </xf>
    <xf numFmtId="0" fontId="1" fillId="0" borderId="12" xfId="73" applyFont="1" applyBorder="1">
      <alignment/>
      <protection/>
    </xf>
    <xf numFmtId="0" fontId="26" fillId="0" borderId="0" xfId="73" applyFont="1" applyBorder="1">
      <alignment/>
      <protection/>
    </xf>
    <xf numFmtId="0" fontId="12" fillId="0" borderId="0" xfId="63" applyNumberFormat="1" applyFont="1" applyFill="1" applyBorder="1" applyAlignment="1">
      <alignment horizontal="left"/>
      <protection/>
    </xf>
    <xf numFmtId="0" fontId="11" fillId="0" borderId="0" xfId="63" applyFont="1" applyFill="1" applyBorder="1" applyAlignment="1">
      <alignment horizontal="left"/>
      <protection/>
    </xf>
    <xf numFmtId="0" fontId="1" fillId="0" borderId="0" xfId="73" applyFont="1" applyAlignment="1">
      <alignment horizontal="left"/>
      <protection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63" applyFont="1" applyFill="1" applyBorder="1" applyAlignment="1">
      <alignment horizontal="left" vertical="top"/>
      <protection/>
    </xf>
    <xf numFmtId="0" fontId="11" fillId="0" borderId="0" xfId="73" applyFont="1" applyBorder="1">
      <alignment/>
      <protection/>
    </xf>
    <xf numFmtId="1" fontId="9" fillId="0" borderId="12" xfId="65" applyNumberFormat="1" applyFont="1" applyBorder="1" applyAlignment="1">
      <alignment/>
      <protection/>
    </xf>
    <xf numFmtId="0" fontId="0" fillId="0" borderId="12" xfId="0" applyBorder="1" applyAlignment="1">
      <alignment/>
    </xf>
    <xf numFmtId="0" fontId="1" fillId="0" borderId="13" xfId="65" applyFont="1" applyBorder="1">
      <alignment/>
      <protection/>
    </xf>
    <xf numFmtId="3" fontId="13" fillId="0" borderId="0" xfId="65" applyNumberFormat="1" applyFont="1" applyBorder="1" applyAlignment="1">
      <alignment/>
      <protection/>
    </xf>
    <xf numFmtId="3" fontId="1" fillId="0" borderId="0" xfId="65" applyNumberFormat="1" applyFont="1" applyBorder="1" applyAlignment="1">
      <alignment/>
      <protection/>
    </xf>
    <xf numFmtId="3" fontId="1" fillId="0" borderId="13" xfId="65" applyNumberFormat="1" applyFont="1" applyBorder="1" applyAlignment="1">
      <alignment horizontal="right"/>
      <protection/>
    </xf>
    <xf numFmtId="0" fontId="13" fillId="0" borderId="0" xfId="65" applyFont="1" applyAlignment="1">
      <alignment/>
      <protection/>
    </xf>
    <xf numFmtId="3" fontId="13" fillId="0" borderId="15" xfId="65" applyNumberFormat="1" applyFont="1" applyBorder="1" applyAlignment="1">
      <alignment horizontal="right"/>
      <protection/>
    </xf>
    <xf numFmtId="189" fontId="13" fillId="0" borderId="16" xfId="65" applyNumberFormat="1" applyFont="1" applyBorder="1" applyAlignment="1">
      <alignment horizontal="right"/>
      <protection/>
    </xf>
    <xf numFmtId="0" fontId="13" fillId="0" borderId="0" xfId="65" applyFont="1" applyAlignment="1">
      <alignment vertical="center"/>
      <protection/>
    </xf>
    <xf numFmtId="3" fontId="13" fillId="0" borderId="0" xfId="65" applyNumberFormat="1" applyFont="1" applyBorder="1" applyAlignment="1">
      <alignment vertical="center"/>
      <protection/>
    </xf>
    <xf numFmtId="0" fontId="1" fillId="0" borderId="0" xfId="63" applyFont="1" applyFill="1" applyBorder="1" applyAlignment="1">
      <alignment horizontal="left" vertical="top"/>
      <protection/>
    </xf>
    <xf numFmtId="0" fontId="13" fillId="0" borderId="0" xfId="63" applyFont="1" applyFill="1" applyBorder="1" applyAlignment="1">
      <alignment horizontal="left" vertical="top"/>
      <protection/>
    </xf>
    <xf numFmtId="0" fontId="13" fillId="0" borderId="12" xfId="63" applyFont="1" applyFill="1" applyBorder="1" applyAlignment="1">
      <alignment horizontal="left" vertical="top"/>
      <protection/>
    </xf>
    <xf numFmtId="0" fontId="1" fillId="0" borderId="0" xfId="73" applyFont="1" applyBorder="1">
      <alignment/>
      <protection/>
    </xf>
    <xf numFmtId="0" fontId="9" fillId="0" borderId="0" xfId="65" applyFont="1" applyBorder="1" applyAlignment="1">
      <alignment/>
      <protection/>
    </xf>
    <xf numFmtId="0" fontId="12" fillId="0" borderId="0" xfId="66" applyFont="1" applyBorder="1" applyAlignment="1">
      <alignment horizontal="left"/>
      <protection/>
    </xf>
    <xf numFmtId="0" fontId="11" fillId="0" borderId="0" xfId="66" applyFont="1" applyBorder="1" applyAlignment="1">
      <alignment horizontal="left" vertical="center" indent="1"/>
      <protection/>
    </xf>
    <xf numFmtId="0" fontId="11" fillId="0" borderId="0" xfId="66" applyFont="1" applyBorder="1" applyAlignment="1" quotePrefix="1">
      <alignment horizontal="left" vertical="center" indent="1"/>
      <protection/>
    </xf>
    <xf numFmtId="0" fontId="12" fillId="0" borderId="0" xfId="66" applyFont="1" applyBorder="1" applyAlignment="1">
      <alignment horizontal="left" vertical="center"/>
      <protection/>
    </xf>
    <xf numFmtId="0" fontId="11" fillId="0" borderId="12" xfId="66" applyFont="1" applyBorder="1" applyAlignment="1">
      <alignment horizontal="left" indent="1"/>
      <protection/>
    </xf>
    <xf numFmtId="0" fontId="12" fillId="0" borderId="0" xfId="63" applyFont="1" applyFill="1" applyBorder="1" applyAlignment="1">
      <alignment horizontal="left"/>
      <protection/>
    </xf>
    <xf numFmtId="0" fontId="1" fillId="0" borderId="13" xfId="73" applyFont="1" applyBorder="1">
      <alignment/>
      <protection/>
    </xf>
    <xf numFmtId="0" fontId="1" fillId="0" borderId="13" xfId="73" applyFont="1" applyBorder="1" applyAlignment="1">
      <alignment horizontal="right"/>
      <protection/>
    </xf>
    <xf numFmtId="0" fontId="1" fillId="0" borderId="0" xfId="73" applyFont="1" applyAlignment="1">
      <alignment horizontal="right"/>
      <protection/>
    </xf>
    <xf numFmtId="0" fontId="1" fillId="0" borderId="12" xfId="73" applyFont="1" applyBorder="1" applyAlignment="1">
      <alignment horizontal="right"/>
      <protection/>
    </xf>
    <xf numFmtId="0" fontId="27" fillId="0" borderId="0" xfId="73" applyFont="1">
      <alignment/>
      <protection/>
    </xf>
    <xf numFmtId="0" fontId="13" fillId="0" borderId="0" xfId="73" applyFont="1">
      <alignment/>
      <protection/>
    </xf>
    <xf numFmtId="0" fontId="1" fillId="0" borderId="1" xfId="73" applyFont="1" applyBorder="1">
      <alignment/>
      <protection/>
    </xf>
    <xf numFmtId="0" fontId="1" fillId="0" borderId="1" xfId="73" applyFont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left" indent="1"/>
    </xf>
    <xf numFmtId="0" fontId="3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0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0" fillId="33" borderId="0" xfId="0" applyFont="1" applyFill="1" applyAlignment="1">
      <alignment/>
    </xf>
    <xf numFmtId="0" fontId="3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Border="1" applyAlignment="1">
      <alignment horizontal="right"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>
      <alignment/>
    </xf>
    <xf numFmtId="164" fontId="1" fillId="0" borderId="15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1" fillId="0" borderId="0" xfId="73" applyNumberFormat="1" applyFont="1" applyAlignment="1">
      <alignment horizontal="left"/>
      <protection/>
    </xf>
    <xf numFmtId="3" fontId="1" fillId="0" borderId="0" xfId="73" applyNumberFormat="1" applyFont="1" applyAlignment="1">
      <alignment horizontal="right"/>
      <protection/>
    </xf>
    <xf numFmtId="181" fontId="1" fillId="0" borderId="15" xfId="73" applyNumberFormat="1" applyFont="1" applyBorder="1">
      <alignment/>
      <protection/>
    </xf>
    <xf numFmtId="164" fontId="1" fillId="0" borderId="0" xfId="73" applyNumberFormat="1" applyFont="1">
      <alignment/>
      <protection/>
    </xf>
    <xf numFmtId="164" fontId="1" fillId="0" borderId="0" xfId="73" applyNumberFormat="1" applyFont="1" applyBorder="1">
      <alignment/>
      <protection/>
    </xf>
    <xf numFmtId="3" fontId="1" fillId="0" borderId="0" xfId="65" applyNumberFormat="1" applyFont="1" applyBorder="1">
      <alignment/>
      <protection/>
    </xf>
    <xf numFmtId="3" fontId="1" fillId="0" borderId="0" xfId="0" applyNumberFormat="1" applyFont="1" applyAlignment="1">
      <alignment horizontal="right" vertical="center"/>
    </xf>
    <xf numFmtId="0" fontId="13" fillId="0" borderId="0" xfId="66" applyFont="1" applyBorder="1" applyAlignment="1">
      <alignment horizontal="left"/>
      <protection/>
    </xf>
    <xf numFmtId="0" fontId="13" fillId="0" borderId="0" xfId="66" applyFont="1" applyBorder="1" applyAlignment="1">
      <alignment horizontal="left" vertical="center"/>
      <protection/>
    </xf>
    <xf numFmtId="3" fontId="1" fillId="0" borderId="0" xfId="66" applyNumberFormat="1" applyFont="1" applyBorder="1" applyAlignment="1">
      <alignment horizontal="right" vertical="center"/>
      <protection/>
    </xf>
    <xf numFmtId="3" fontId="1" fillId="0" borderId="0" xfId="66" applyNumberFormat="1" applyFont="1" applyBorder="1" applyAlignment="1" quotePrefix="1">
      <alignment horizontal="right" vertical="center"/>
      <protection/>
    </xf>
    <xf numFmtId="3" fontId="1" fillId="0" borderId="0" xfId="65" applyNumberFormat="1" applyFont="1" applyBorder="1" applyAlignment="1">
      <alignment vertical="top"/>
      <protection/>
    </xf>
    <xf numFmtId="3" fontId="13" fillId="0" borderId="0" xfId="65" applyNumberFormat="1" applyFont="1" applyBorder="1" applyAlignment="1">
      <alignment vertical="top"/>
      <protection/>
    </xf>
    <xf numFmtId="3" fontId="13" fillId="0" borderId="12" xfId="65" applyNumberFormat="1" applyFont="1" applyBorder="1" applyAlignment="1">
      <alignment vertical="top"/>
      <protection/>
    </xf>
    <xf numFmtId="189" fontId="13" fillId="0" borderId="0" xfId="65" applyNumberFormat="1" applyFont="1" applyBorder="1" applyAlignment="1">
      <alignment horizontal="right"/>
      <protection/>
    </xf>
    <xf numFmtId="189" fontId="13" fillId="0" borderId="12" xfId="65" applyNumberFormat="1" applyFont="1" applyBorder="1" applyAlignment="1">
      <alignment horizontal="right"/>
      <protection/>
    </xf>
    <xf numFmtId="189" fontId="1" fillId="0" borderId="0" xfId="65" applyNumberFormat="1" applyFont="1" applyBorder="1" applyAlignment="1">
      <alignment horizontal="right"/>
      <protection/>
    </xf>
    <xf numFmtId="181" fontId="1" fillId="0" borderId="12" xfId="73" applyNumberFormat="1" applyFont="1" applyBorder="1">
      <alignment/>
      <protection/>
    </xf>
    <xf numFmtId="0" fontId="11" fillId="0" borderId="0" xfId="0" applyFont="1" applyBorder="1" applyAlignment="1">
      <alignment/>
    </xf>
    <xf numFmtId="3" fontId="1" fillId="0" borderId="0" xfId="73" applyNumberFormat="1" applyFont="1" applyAlignment="1">
      <alignment/>
      <protection/>
    </xf>
    <xf numFmtId="3" fontId="1" fillId="0" borderId="0" xfId="73" applyNumberFormat="1" applyFont="1">
      <alignment/>
      <protection/>
    </xf>
    <xf numFmtId="3" fontId="1" fillId="0" borderId="0" xfId="73" applyNumberFormat="1" applyFont="1" applyBorder="1">
      <alignment/>
      <protection/>
    </xf>
    <xf numFmtId="0" fontId="9" fillId="0" borderId="12" xfId="65" applyFont="1" applyBorder="1" applyAlignment="1">
      <alignment/>
      <protection/>
    </xf>
    <xf numFmtId="0" fontId="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73" applyFont="1" applyBorder="1" applyAlignment="1">
      <alignment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7" fillId="0" borderId="0" xfId="0" applyFont="1" applyBorder="1" applyAlignment="1">
      <alignment/>
    </xf>
    <xf numFmtId="0" fontId="36" fillId="0" borderId="12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49" fontId="1" fillId="0" borderId="13" xfId="0" applyNumberFormat="1" applyFont="1" applyBorder="1" applyAlignment="1">
      <alignment horizontal="right"/>
    </xf>
    <xf numFmtId="0" fontId="28" fillId="0" borderId="0" xfId="73" applyNumberFormat="1" applyFont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20" fillId="0" borderId="0" xfId="77" applyFont="1" applyFill="1" applyBorder="1" applyAlignment="1">
      <alignment horizontal="center"/>
      <protection/>
    </xf>
    <xf numFmtId="0" fontId="20" fillId="0" borderId="0" xfId="77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0" fontId="31" fillId="0" borderId="12" xfId="0" applyFont="1" applyFill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41" fillId="0" borderId="0" xfId="76" applyFont="1" applyFill="1" applyBorder="1" applyAlignment="1">
      <alignment horizontal="right" wrapText="1"/>
      <protection/>
    </xf>
    <xf numFmtId="0" fontId="39" fillId="0" borderId="0" xfId="0" applyFont="1" applyFill="1" applyBorder="1" applyAlignment="1">
      <alignment/>
    </xf>
    <xf numFmtId="0" fontId="41" fillId="0" borderId="0" xfId="76" applyFont="1" applyFill="1" applyBorder="1" applyAlignment="1">
      <alignment horizontal="center"/>
      <protection/>
    </xf>
    <xf numFmtId="189" fontId="1" fillId="0" borderId="0" xfId="0" applyNumberFormat="1" applyFont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1" fillId="0" borderId="0" xfId="64" applyFont="1" applyBorder="1">
      <alignment/>
      <protection/>
    </xf>
    <xf numFmtId="3" fontId="1" fillId="0" borderId="0" xfId="66" applyNumberFormat="1" applyFont="1" applyAlignment="1">
      <alignment horizontal="right"/>
      <protection/>
    </xf>
    <xf numFmtId="0" fontId="1" fillId="0" borderId="0" xfId="64" applyFont="1" applyBorder="1">
      <alignment/>
      <protection/>
    </xf>
    <xf numFmtId="0" fontId="1" fillId="0" borderId="0" xfId="64" applyFont="1">
      <alignment/>
      <protection/>
    </xf>
    <xf numFmtId="0" fontId="1" fillId="0" borderId="12" xfId="70" applyFont="1" applyFill="1" applyBorder="1" applyAlignment="1">
      <alignment horizontal="left" vertical="top" wrapText="1"/>
      <protection/>
    </xf>
    <xf numFmtId="3" fontId="1" fillId="0" borderId="1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0" fontId="1" fillId="0" borderId="0" xfId="73" applyFont="1" applyFill="1" applyBorder="1">
      <alignment/>
      <protection/>
    </xf>
    <xf numFmtId="0" fontId="20" fillId="0" borderId="0" xfId="74" applyFont="1" applyFill="1" applyBorder="1" applyAlignment="1">
      <alignment horizontal="center"/>
      <protection/>
    </xf>
    <xf numFmtId="0" fontId="20" fillId="0" borderId="0" xfId="74" applyFont="1" applyFill="1" applyBorder="1" applyAlignment="1">
      <alignment horizontal="right" wrapText="1"/>
      <protection/>
    </xf>
    <xf numFmtId="0" fontId="11" fillId="0" borderId="0" xfId="73" applyFont="1" applyFill="1" applyBorder="1">
      <alignment/>
      <protection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3" fillId="0" borderId="0" xfId="75" applyFont="1" applyFill="1" applyBorder="1" applyAlignment="1">
      <alignment horizontal="center"/>
      <protection/>
    </xf>
    <xf numFmtId="0" fontId="43" fillId="0" borderId="0" xfId="75" applyFont="1" applyFill="1" applyBorder="1" applyAlignment="1">
      <alignment wrapText="1"/>
      <protection/>
    </xf>
    <xf numFmtId="0" fontId="43" fillId="0" borderId="0" xfId="0" applyFont="1" applyAlignment="1">
      <alignment/>
    </xf>
    <xf numFmtId="0" fontId="10" fillId="0" borderId="0" xfId="73" applyFont="1" applyFill="1" applyAlignment="1">
      <alignment horizontal="left"/>
      <protection/>
    </xf>
    <xf numFmtId="0" fontId="1" fillId="0" borderId="0" xfId="65" applyFont="1" applyFill="1" applyAlignment="1">
      <alignment/>
      <protection/>
    </xf>
    <xf numFmtId="0" fontId="1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24" fillId="0" borderId="0" xfId="73" applyFont="1" applyFill="1" applyBorder="1">
      <alignment/>
      <protection/>
    </xf>
    <xf numFmtId="0" fontId="11" fillId="0" borderId="0" xfId="73" applyFont="1" applyFill="1">
      <alignment/>
      <protection/>
    </xf>
    <xf numFmtId="0" fontId="1" fillId="0" borderId="0" xfId="73" applyFont="1" applyFill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/>
    </xf>
    <xf numFmtId="0" fontId="1" fillId="0" borderId="13" xfId="0" applyFont="1" applyBorder="1" applyAlignment="1">
      <alignment horizontal="right" wrapText="1"/>
    </xf>
    <xf numFmtId="0" fontId="1" fillId="0" borderId="16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4" fillId="0" borderId="0" xfId="73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34" fillId="0" borderId="0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15" fontId="28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1" fillId="0" borderId="0" xfId="73" applyFont="1" applyFill="1" applyAlignment="1">
      <alignment horizontal="right"/>
      <protection/>
    </xf>
    <xf numFmtId="0" fontId="11" fillId="0" borderId="0" xfId="65" applyFont="1" applyAlignment="1">
      <alignment/>
      <protection/>
    </xf>
    <xf numFmtId="0" fontId="11" fillId="0" borderId="15" xfId="0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189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left" indent="1"/>
    </xf>
    <xf numFmtId="0" fontId="46" fillId="0" borderId="0" xfId="0" applyFont="1" applyBorder="1" applyAlignment="1">
      <alignment horizontal="left"/>
    </xf>
    <xf numFmtId="189" fontId="1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89" fontId="1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4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 vertical="center"/>
    </xf>
    <xf numFmtId="3" fontId="1" fillId="0" borderId="13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/>
    </xf>
    <xf numFmtId="0" fontId="1" fillId="0" borderId="0" xfId="65" applyFont="1" applyBorder="1" applyAlignment="1">
      <alignment horizontal="left"/>
      <protection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181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" fontId="7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 wrapText="1" indent="1"/>
    </xf>
    <xf numFmtId="0" fontId="11" fillId="0" borderId="13" xfId="0" applyFont="1" applyBorder="1" applyAlignment="1">
      <alignment horizontal="right"/>
    </xf>
    <xf numFmtId="189" fontId="1" fillId="0" borderId="13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left" indent="2"/>
    </xf>
    <xf numFmtId="0" fontId="1" fillId="0" borderId="15" xfId="0" applyFont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" xfId="0" applyFont="1" applyFill="1" applyBorder="1" applyAlignment="1">
      <alignment/>
    </xf>
    <xf numFmtId="3" fontId="13" fillId="0" borderId="14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12" xfId="66" applyFont="1" applyBorder="1" applyAlignment="1">
      <alignment horizontal="right"/>
      <protection/>
    </xf>
    <xf numFmtId="3" fontId="11" fillId="0" borderId="12" xfId="66" applyNumberFormat="1" applyFont="1" applyBorder="1" applyAlignment="1">
      <alignment horizontal="right"/>
      <protection/>
    </xf>
    <xf numFmtId="0" fontId="1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49" fillId="0" borderId="0" xfId="0" applyFont="1" applyBorder="1" applyAlignment="1">
      <alignment/>
    </xf>
    <xf numFmtId="0" fontId="49" fillId="0" borderId="0" xfId="65" applyFont="1" applyAlignment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77" applyFont="1" applyFill="1" applyBorder="1" applyAlignment="1">
      <alignment horizontal="center"/>
      <protection/>
    </xf>
    <xf numFmtId="0" fontId="50" fillId="0" borderId="0" xfId="77" applyFont="1" applyFill="1" applyBorder="1" applyAlignment="1">
      <alignment horizontal="right" wrapText="1"/>
      <protection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0" fillId="0" borderId="0" xfId="76" applyFont="1" applyFill="1" applyBorder="1" applyAlignment="1">
      <alignment horizontal="right" wrapText="1"/>
      <protection/>
    </xf>
    <xf numFmtId="0" fontId="49" fillId="0" borderId="0" xfId="0" applyFont="1" applyFill="1" applyBorder="1" applyAlignment="1">
      <alignment/>
    </xf>
    <xf numFmtId="0" fontId="50" fillId="0" borderId="0" xfId="76" applyFont="1" applyFill="1" applyBorder="1" applyAlignment="1">
      <alignment horizontal="center"/>
      <protection/>
    </xf>
    <xf numFmtId="0" fontId="50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64" applyFont="1" applyBorder="1">
      <alignment/>
      <protection/>
    </xf>
    <xf numFmtId="0" fontId="49" fillId="0" borderId="0" xfId="64" applyFont="1">
      <alignment/>
      <protection/>
    </xf>
    <xf numFmtId="0" fontId="54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5" fillId="0" borderId="0" xfId="73" applyFont="1" applyFill="1" applyAlignment="1">
      <alignment horizontal="right"/>
      <protection/>
    </xf>
    <xf numFmtId="0" fontId="56" fillId="0" borderId="0" xfId="0" applyFont="1" applyAlignment="1">
      <alignment/>
    </xf>
    <xf numFmtId="0" fontId="51" fillId="0" borderId="0" xfId="73" applyFont="1" applyFill="1" applyAlignment="1">
      <alignment horizontal="right"/>
      <protection/>
    </xf>
    <xf numFmtId="0" fontId="49" fillId="0" borderId="0" xfId="65" applyFont="1" applyFill="1" applyAlignment="1">
      <alignment/>
      <protection/>
    </xf>
    <xf numFmtId="0" fontId="1" fillId="0" borderId="15" xfId="71" applyFont="1" applyBorder="1" applyAlignment="1">
      <alignment vertical="top"/>
      <protection/>
    </xf>
    <xf numFmtId="0" fontId="0" fillId="0" borderId="17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11" fillId="0" borderId="15" xfId="0" applyFont="1" applyBorder="1" applyAlignment="1">
      <alignment/>
    </xf>
    <xf numFmtId="0" fontId="0" fillId="0" borderId="12" xfId="0" applyBorder="1" applyAlignment="1">
      <alignment horizontal="left"/>
    </xf>
    <xf numFmtId="0" fontId="57" fillId="0" borderId="1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38" fillId="0" borderId="0" xfId="0" applyFont="1" applyAlignment="1">
      <alignment/>
    </xf>
    <xf numFmtId="0" fontId="11" fillId="0" borderId="0" xfId="0" applyFont="1" applyBorder="1" applyAlignment="1">
      <alignment horizontal="left" indent="1"/>
    </xf>
    <xf numFmtId="0" fontId="60" fillId="0" borderId="1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26" fillId="0" borderId="0" xfId="73" applyFont="1" applyFill="1" applyAlignment="1">
      <alignment horizontal="right"/>
      <protection/>
    </xf>
    <xf numFmtId="0" fontId="26" fillId="0" borderId="0" xfId="65" applyFont="1" applyAlignment="1">
      <alignment/>
      <protection/>
    </xf>
    <xf numFmtId="0" fontId="7" fillId="0" borderId="0" xfId="65" applyFont="1" applyFill="1" applyAlignment="1">
      <alignment/>
      <protection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26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1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46" fillId="0" borderId="0" xfId="0" applyFont="1" applyAlignment="1">
      <alignment horizontal="right"/>
    </xf>
    <xf numFmtId="0" fontId="9" fillId="0" borderId="12" xfId="0" applyFont="1" applyBorder="1" applyAlignment="1">
      <alignment horizontal="left"/>
    </xf>
    <xf numFmtId="0" fontId="0" fillId="0" borderId="12" xfId="0" applyBorder="1" applyAlignment="1">
      <alignment horizontal="centerContinuous"/>
    </xf>
    <xf numFmtId="3" fontId="1" fillId="0" borderId="0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left" wrapText="1"/>
    </xf>
    <xf numFmtId="0" fontId="4" fillId="0" borderId="0" xfId="73" applyFont="1" applyFill="1" applyAlignment="1">
      <alignment horizontal="left"/>
      <protection/>
    </xf>
    <xf numFmtId="0" fontId="1" fillId="0" borderId="0" xfId="68" applyFont="1">
      <alignment/>
      <protection/>
    </xf>
    <xf numFmtId="0" fontId="1" fillId="0" borderId="0" xfId="68">
      <alignment/>
      <protection/>
    </xf>
    <xf numFmtId="0" fontId="28" fillId="0" borderId="0" xfId="0" applyFont="1" applyBorder="1" applyAlignment="1">
      <alignment/>
    </xf>
    <xf numFmtId="0" fontId="28" fillId="0" borderId="0" xfId="65" applyFont="1" applyAlignment="1">
      <alignment/>
      <protection/>
    </xf>
    <xf numFmtId="0" fontId="63" fillId="0" borderId="0" xfId="73" applyFont="1">
      <alignment/>
      <protection/>
    </xf>
    <xf numFmtId="0" fontId="65" fillId="0" borderId="0" xfId="73" applyFont="1" applyFill="1">
      <alignment/>
      <protection/>
    </xf>
    <xf numFmtId="0" fontId="28" fillId="0" borderId="0" xfId="73" applyFont="1">
      <alignment/>
      <protection/>
    </xf>
    <xf numFmtId="0" fontId="28" fillId="0" borderId="0" xfId="73" applyFont="1" applyFill="1">
      <alignment/>
      <protection/>
    </xf>
    <xf numFmtId="0" fontId="64" fillId="0" borderId="0" xfId="73" applyFont="1" applyFill="1">
      <alignment/>
      <protection/>
    </xf>
    <xf numFmtId="0" fontId="63" fillId="0" borderId="0" xfId="73" applyFont="1" applyFill="1">
      <alignment/>
      <protection/>
    </xf>
    <xf numFmtId="0" fontId="66" fillId="0" borderId="0" xfId="74" applyFont="1" applyFill="1" applyBorder="1" applyAlignment="1">
      <alignment horizontal="center"/>
      <protection/>
    </xf>
    <xf numFmtId="0" fontId="66" fillId="0" borderId="0" xfId="74" applyFont="1" applyFill="1" applyBorder="1" applyAlignment="1">
      <alignment horizontal="right" wrapText="1"/>
      <protection/>
    </xf>
    <xf numFmtId="0" fontId="64" fillId="0" borderId="0" xfId="73" applyFont="1" applyFill="1" applyBorder="1">
      <alignment/>
      <protection/>
    </xf>
    <xf numFmtId="0" fontId="28" fillId="0" borderId="0" xfId="73" applyFont="1" applyFill="1" applyBorder="1">
      <alignment/>
      <protection/>
    </xf>
    <xf numFmtId="0" fontId="67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28" fillId="0" borderId="0" xfId="73" applyFont="1" applyBorder="1">
      <alignment/>
      <protection/>
    </xf>
    <xf numFmtId="0" fontId="1" fillId="0" borderId="0" xfId="73" applyFont="1" applyBorder="1" applyAlignment="1">
      <alignment/>
      <protection/>
    </xf>
    <xf numFmtId="3" fontId="1" fillId="0" borderId="0" xfId="73" applyNumberFormat="1" applyFont="1" applyBorder="1" applyAlignment="1">
      <alignment/>
      <protection/>
    </xf>
    <xf numFmtId="3" fontId="13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4" fillId="33" borderId="0" xfId="73" applyNumberFormat="1" applyFont="1" applyFill="1" applyAlignment="1">
      <alignment horizontal="right"/>
      <protection/>
    </xf>
    <xf numFmtId="3" fontId="4" fillId="0" borderId="0" xfId="73" applyNumberFormat="1" applyFont="1" applyFill="1" applyAlignment="1">
      <alignment horizontal="right"/>
      <protection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36" fillId="0" borderId="0" xfId="0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wrapText="1"/>
    </xf>
    <xf numFmtId="189" fontId="1" fillId="0" borderId="0" xfId="0" applyNumberFormat="1" applyFont="1" applyBorder="1" applyAlignment="1">
      <alignment/>
    </xf>
    <xf numFmtId="189" fontId="1" fillId="0" borderId="12" xfId="0" applyNumberFormat="1" applyFont="1" applyBorder="1" applyAlignment="1">
      <alignment/>
    </xf>
    <xf numFmtId="0" fontId="1" fillId="0" borderId="17" xfId="73" applyFont="1" applyBorder="1" applyAlignment="1">
      <alignment/>
      <protection/>
    </xf>
    <xf numFmtId="0" fontId="1" fillId="0" borderId="12" xfId="73" applyFont="1" applyBorder="1" applyAlignment="1">
      <alignment/>
      <protection/>
    </xf>
    <xf numFmtId="3" fontId="1" fillId="0" borderId="12" xfId="73" applyNumberFormat="1" applyFont="1" applyBorder="1" applyAlignment="1">
      <alignment/>
      <protection/>
    </xf>
    <xf numFmtId="164" fontId="1" fillId="0" borderId="12" xfId="0" applyNumberFormat="1" applyFont="1" applyBorder="1" applyAlignment="1">
      <alignment/>
    </xf>
    <xf numFmtId="0" fontId="11" fillId="0" borderId="13" xfId="66" applyFont="1" applyBorder="1" applyAlignment="1" quotePrefix="1">
      <alignment horizontal="left" vertical="center" indent="1"/>
      <protection/>
    </xf>
    <xf numFmtId="3" fontId="1" fillId="0" borderId="13" xfId="66" applyNumberFormat="1" applyFont="1" applyBorder="1" applyAlignment="1" quotePrefix="1">
      <alignment horizontal="right" vertical="center"/>
      <protection/>
    </xf>
    <xf numFmtId="0" fontId="11" fillId="0" borderId="13" xfId="66" applyFont="1" applyBorder="1" applyAlignment="1">
      <alignment horizontal="left" vertical="center" indent="1"/>
      <protection/>
    </xf>
    <xf numFmtId="3" fontId="1" fillId="0" borderId="13" xfId="66" applyNumberFormat="1" applyFont="1" applyBorder="1" applyAlignment="1">
      <alignment horizontal="right" vertical="center"/>
      <protection/>
    </xf>
    <xf numFmtId="0" fontId="11" fillId="0" borderId="13" xfId="66" applyFont="1" applyBorder="1" applyAlignment="1">
      <alignment horizontal="left" indent="1"/>
      <protection/>
    </xf>
    <xf numFmtId="3" fontId="13" fillId="0" borderId="21" xfId="66" applyNumberFormat="1" applyFont="1" applyBorder="1" applyAlignment="1">
      <alignment horizontal="right"/>
      <protection/>
    </xf>
    <xf numFmtId="3" fontId="1" fillId="0" borderId="16" xfId="73" applyNumberFormat="1" applyFont="1" applyBorder="1" applyAlignment="1">
      <alignment/>
      <protection/>
    </xf>
    <xf numFmtId="0" fontId="13" fillId="0" borderId="2" xfId="66" applyFont="1" applyBorder="1" applyAlignment="1">
      <alignment horizontal="left"/>
      <protection/>
    </xf>
    <xf numFmtId="3" fontId="13" fillId="0" borderId="18" xfId="66" applyNumberFormat="1" applyFont="1" applyBorder="1" applyAlignment="1">
      <alignment horizontal="right"/>
      <protection/>
    </xf>
    <xf numFmtId="4" fontId="1" fillId="0" borderId="0" xfId="0" applyNumberFormat="1" applyFont="1" applyBorder="1" applyAlignment="1">
      <alignment/>
    </xf>
    <xf numFmtId="3" fontId="1" fillId="0" borderId="12" xfId="66" applyNumberFormat="1" applyFont="1" applyBorder="1" applyAlignment="1">
      <alignment horizontal="right"/>
      <protection/>
    </xf>
    <xf numFmtId="0" fontId="11" fillId="0" borderId="0" xfId="0" applyFont="1" applyBorder="1" applyAlignment="1">
      <alignment horizontal="left"/>
    </xf>
    <xf numFmtId="0" fontId="25" fillId="0" borderId="0" xfId="73" applyFont="1" applyBorder="1">
      <alignment/>
      <protection/>
    </xf>
    <xf numFmtId="0" fontId="7" fillId="0" borderId="0" xfId="73" applyFont="1" applyBorder="1">
      <alignment/>
      <protection/>
    </xf>
    <xf numFmtId="0" fontId="7" fillId="0" borderId="0" xfId="0" applyFont="1" applyFill="1" applyAlignment="1">
      <alignment/>
    </xf>
    <xf numFmtId="0" fontId="3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75" applyFont="1" applyFill="1" applyBorder="1" applyAlignment="1">
      <alignment horizontal="right" wrapText="1"/>
      <protection/>
    </xf>
    <xf numFmtId="181" fontId="1" fillId="0" borderId="16" xfId="73" applyNumberFormat="1" applyFont="1" applyBorder="1">
      <alignment/>
      <protection/>
    </xf>
    <xf numFmtId="0" fontId="6" fillId="0" borderId="0" xfId="73" applyFont="1" applyFill="1" applyBorder="1" applyAlignment="1">
      <alignment horizontal="right"/>
      <protection/>
    </xf>
    <xf numFmtId="0" fontId="23" fillId="0" borderId="0" xfId="73" applyFont="1" applyFill="1" applyBorder="1">
      <alignment/>
      <protection/>
    </xf>
    <xf numFmtId="0" fontId="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7" fillId="0" borderId="0" xfId="73" applyFont="1" applyFill="1" applyBorder="1">
      <alignment/>
      <protection/>
    </xf>
    <xf numFmtId="4" fontId="7" fillId="0" borderId="0" xfId="0" applyNumberFormat="1" applyFont="1" applyBorder="1" applyAlignment="1">
      <alignment/>
    </xf>
    <xf numFmtId="0" fontId="7" fillId="0" borderId="0" xfId="65" applyFont="1" applyBorder="1" applyAlignment="1">
      <alignment/>
      <protection/>
    </xf>
    <xf numFmtId="0" fontId="26" fillId="0" borderId="0" xfId="73" applyNumberFormat="1" applyFont="1" applyBorder="1" applyAlignment="1">
      <alignment horizontal="left" wrapText="1"/>
      <protection/>
    </xf>
    <xf numFmtId="0" fontId="26" fillId="0" borderId="0" xfId="73" applyNumberFormat="1" applyFont="1" applyBorder="1" applyAlignment="1">
      <alignment horizontal="left"/>
      <protection/>
    </xf>
    <xf numFmtId="3" fontId="42" fillId="0" borderId="0" xfId="73" applyNumberFormat="1" applyFont="1" applyBorder="1">
      <alignment/>
      <protection/>
    </xf>
    <xf numFmtId="0" fontId="7" fillId="0" borderId="0" xfId="73" applyFont="1" applyBorder="1" applyAlignment="1">
      <alignment horizontal="right" vertical="center"/>
      <protection/>
    </xf>
    <xf numFmtId="0" fontId="7" fillId="0" borderId="0" xfId="73" applyFont="1" applyBorder="1" applyAlignment="1">
      <alignment horizontal="left" vertical="center"/>
      <protection/>
    </xf>
    <xf numFmtId="0" fontId="26" fillId="0" borderId="0" xfId="73" applyNumberFormat="1" applyFont="1" applyBorder="1" applyAlignment="1">
      <alignment horizontal="right"/>
      <protection/>
    </xf>
    <xf numFmtId="3" fontId="7" fillId="0" borderId="0" xfId="73" applyNumberFormat="1" applyFont="1" applyBorder="1" applyAlignment="1">
      <alignment/>
      <protection/>
    </xf>
    <xf numFmtId="10" fontId="7" fillId="0" borderId="0" xfId="80" applyNumberFormat="1" applyFont="1" applyFill="1" applyBorder="1" applyAlignment="1">
      <alignment/>
    </xf>
    <xf numFmtId="0" fontId="72" fillId="0" borderId="0" xfId="73" applyNumberFormat="1" applyFont="1" applyFill="1" applyBorder="1" applyAlignment="1">
      <alignment horizontal="left"/>
      <protection/>
    </xf>
    <xf numFmtId="3" fontId="72" fillId="0" borderId="0" xfId="59" applyNumberFormat="1" applyFont="1" applyFill="1" applyBorder="1" applyAlignment="1">
      <alignment/>
    </xf>
    <xf numFmtId="3" fontId="26" fillId="0" borderId="0" xfId="73" applyNumberFormat="1" applyFont="1" applyBorder="1" applyAlignment="1">
      <alignment/>
      <protection/>
    </xf>
    <xf numFmtId="10" fontId="26" fillId="0" borderId="0" xfId="80" applyNumberFormat="1" applyFont="1" applyFill="1" applyBorder="1" applyAlignment="1">
      <alignment/>
    </xf>
    <xf numFmtId="0" fontId="26" fillId="0" borderId="0" xfId="73" applyFont="1" applyFill="1" applyBorder="1">
      <alignment/>
      <protection/>
    </xf>
    <xf numFmtId="49" fontId="26" fillId="0" borderId="0" xfId="73" applyNumberFormat="1" applyFont="1" applyFill="1" applyBorder="1" applyAlignment="1">
      <alignment horizontal="left"/>
      <protection/>
    </xf>
    <xf numFmtId="3" fontId="26" fillId="0" borderId="0" xfId="59" applyNumberFormat="1" applyFont="1" applyFill="1" applyBorder="1" applyAlignment="1">
      <alignment/>
    </xf>
    <xf numFmtId="0" fontId="43" fillId="0" borderId="0" xfId="74" applyFont="1" applyFill="1" applyBorder="1" applyAlignment="1">
      <alignment horizontal="center"/>
      <protection/>
    </xf>
    <xf numFmtId="0" fontId="26" fillId="0" borderId="0" xfId="73" applyFont="1" applyFill="1" applyBorder="1" applyAlignment="1">
      <alignment horizontal="left"/>
      <protection/>
    </xf>
    <xf numFmtId="0" fontId="43" fillId="0" borderId="0" xfId="74" applyFont="1" applyFill="1" applyBorder="1" applyAlignment="1">
      <alignment horizontal="right" wrapText="1"/>
      <protection/>
    </xf>
    <xf numFmtId="0" fontId="26" fillId="0" borderId="0" xfId="74" applyFont="1" applyFill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73" applyFont="1" applyFill="1" applyBorder="1" applyAlignment="1">
      <alignment horizontal="right"/>
      <protection/>
    </xf>
    <xf numFmtId="0" fontId="26" fillId="0" borderId="0" xfId="74" applyFont="1" applyFill="1" applyBorder="1" applyAlignment="1">
      <alignment horizontal="right"/>
      <protection/>
    </xf>
    <xf numFmtId="0" fontId="26" fillId="0" borderId="0" xfId="74" applyFont="1" applyFill="1" applyBorder="1" applyAlignment="1">
      <alignment horizontal="left" wrapText="1"/>
      <protection/>
    </xf>
    <xf numFmtId="0" fontId="26" fillId="0" borderId="0" xfId="74" applyFont="1" applyFill="1" applyBorder="1" applyAlignment="1">
      <alignment horizontal="right" wrapText="1"/>
      <protection/>
    </xf>
    <xf numFmtId="0" fontId="1" fillId="0" borderId="0" xfId="0" applyFont="1" applyBorder="1" applyAlignment="1">
      <alignment horizontal="left" wrapText="1"/>
    </xf>
    <xf numFmtId="10" fontId="1" fillId="0" borderId="15" xfId="0" applyNumberFormat="1" applyFont="1" applyBorder="1" applyAlignment="1">
      <alignment horizontal="right" wrapText="1"/>
    </xf>
    <xf numFmtId="10" fontId="1" fillId="0" borderId="16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right" wrapText="1"/>
    </xf>
    <xf numFmtId="10" fontId="1" fillId="0" borderId="0" xfId="0" applyNumberFormat="1" applyFont="1" applyBorder="1" applyAlignment="1">
      <alignment horizontal="right"/>
    </xf>
    <xf numFmtId="10" fontId="1" fillId="0" borderId="12" xfId="0" applyNumberFormat="1" applyFont="1" applyBorder="1" applyAlignment="1">
      <alignment horizontal="right" wrapText="1"/>
    </xf>
    <xf numFmtId="10" fontId="1" fillId="0" borderId="12" xfId="0" applyNumberFormat="1" applyFont="1" applyBorder="1" applyAlignment="1">
      <alignment horizontal="right"/>
    </xf>
    <xf numFmtId="189" fontId="1" fillId="0" borderId="16" xfId="0" applyNumberFormat="1" applyFont="1" applyBorder="1" applyAlignment="1">
      <alignment horizontal="right"/>
    </xf>
    <xf numFmtId="189" fontId="1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1" xfId="64" applyFont="1" applyBorder="1">
      <alignment/>
      <protection/>
    </xf>
    <xf numFmtId="0" fontId="13" fillId="0" borderId="13" xfId="64" applyFont="1" applyBorder="1">
      <alignment/>
      <protection/>
    </xf>
    <xf numFmtId="0" fontId="13" fillId="0" borderId="13" xfId="64" applyFont="1" applyBorder="1" applyAlignment="1">
      <alignment horizontal="right"/>
      <protection/>
    </xf>
    <xf numFmtId="0" fontId="1" fillId="0" borderId="22" xfId="71" applyFont="1" applyBorder="1" applyAlignment="1">
      <alignment vertical="top"/>
      <protection/>
    </xf>
    <xf numFmtId="0" fontId="1" fillId="0" borderId="22" xfId="71" applyFont="1" applyBorder="1" applyAlignment="1">
      <alignment vertical="top" wrapText="1"/>
      <protection/>
    </xf>
    <xf numFmtId="10" fontId="1" fillId="0" borderId="0" xfId="71" applyNumberFormat="1" applyFont="1" applyFill="1" applyBorder="1" applyAlignment="1">
      <alignment horizontal="left"/>
      <protection/>
    </xf>
    <xf numFmtId="0" fontId="16" fillId="0" borderId="0" xfId="0" applyFont="1" applyFill="1" applyAlignment="1">
      <alignment/>
    </xf>
    <xf numFmtId="0" fontId="1" fillId="0" borderId="0" xfId="71" applyNumberFormat="1" applyFont="1" applyFill="1" applyBorder="1" applyAlignment="1">
      <alignment horizontal="right"/>
      <protection/>
    </xf>
    <xf numFmtId="0" fontId="66" fillId="0" borderId="0" xfId="0" applyFont="1" applyFill="1" applyBorder="1" applyAlignment="1">
      <alignment/>
    </xf>
    <xf numFmtId="196" fontId="1" fillId="0" borderId="13" xfId="0" applyNumberFormat="1" applyFont="1" applyBorder="1" applyAlignment="1">
      <alignment/>
    </xf>
    <xf numFmtId="0" fontId="6" fillId="0" borderId="0" xfId="73" applyFont="1" applyFill="1" applyAlignment="1">
      <alignment horizontal="right"/>
      <protection/>
    </xf>
    <xf numFmtId="0" fontId="73" fillId="0" borderId="0" xfId="0" applyFont="1" applyAlignment="1">
      <alignment/>
    </xf>
    <xf numFmtId="0" fontId="11" fillId="0" borderId="12" xfId="0" applyFont="1" applyBorder="1" applyAlignment="1">
      <alignment/>
    </xf>
    <xf numFmtId="3" fontId="1" fillId="0" borderId="0" xfId="69" applyNumberFormat="1" applyFont="1" applyFill="1" applyBorder="1" applyAlignment="1">
      <alignment horizontal="right" wrapText="1"/>
      <protection/>
    </xf>
    <xf numFmtId="3" fontId="1" fillId="0" borderId="0" xfId="69" applyNumberFormat="1" applyFont="1" applyFill="1" applyBorder="1" applyAlignment="1">
      <alignment horizontal="right" wrapText="1"/>
      <protection/>
    </xf>
    <xf numFmtId="0" fontId="1" fillId="0" borderId="12" xfId="69" applyFont="1" applyFill="1" applyBorder="1" applyAlignment="1">
      <alignment horizontal="left" wrapText="1"/>
      <protection/>
    </xf>
    <xf numFmtId="3" fontId="13" fillId="0" borderId="12" xfId="0" applyNumberFormat="1" applyFont="1" applyBorder="1" applyAlignment="1">
      <alignment horizontal="right"/>
    </xf>
    <xf numFmtId="3" fontId="1" fillId="0" borderId="12" xfId="67" applyNumberFormat="1" applyFont="1" applyFill="1" applyBorder="1" applyAlignment="1">
      <alignment horizontal="right" wrapText="1"/>
      <protection/>
    </xf>
    <xf numFmtId="0" fontId="1" fillId="0" borderId="16" xfId="0" applyFont="1" applyBorder="1" applyAlignment="1">
      <alignment/>
    </xf>
    <xf numFmtId="0" fontId="1" fillId="0" borderId="0" xfId="69" applyFont="1" applyFill="1" applyBorder="1" applyAlignment="1">
      <alignment horizontal="left" wrapText="1"/>
      <protection/>
    </xf>
    <xf numFmtId="3" fontId="1" fillId="0" borderId="0" xfId="67" applyNumberFormat="1" applyFont="1" applyFill="1" applyBorder="1" applyAlignment="1">
      <alignment horizontal="right" wrapText="1"/>
      <protection/>
    </xf>
    <xf numFmtId="3" fontId="1" fillId="0" borderId="0" xfId="67" applyNumberFormat="1" applyFont="1" applyFill="1" applyBorder="1" applyAlignment="1">
      <alignment horizontal="right" wrapText="1"/>
      <protection/>
    </xf>
    <xf numFmtId="0" fontId="74" fillId="0" borderId="0" xfId="0" applyFont="1" applyBorder="1" applyAlignment="1">
      <alignment horizontal="left"/>
    </xf>
    <xf numFmtId="0" fontId="74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1" fillId="0" borderId="19" xfId="0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78" applyFont="1" applyFill="1" applyBorder="1" applyAlignment="1">
      <alignment horizontal="right"/>
      <protection/>
    </xf>
    <xf numFmtId="0" fontId="1" fillId="0" borderId="21" xfId="0" applyFont="1" applyBorder="1" applyAlignment="1">
      <alignment horizontal="left"/>
    </xf>
    <xf numFmtId="0" fontId="1" fillId="0" borderId="1" xfId="78" applyFont="1" applyFill="1" applyBorder="1" applyAlignment="1">
      <alignment horizontal="left" wrapText="1"/>
      <protection/>
    </xf>
    <xf numFmtId="3" fontId="1" fillId="0" borderId="14" xfId="0" applyNumberFormat="1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46" fillId="0" borderId="0" xfId="0" applyFont="1" applyFill="1" applyBorder="1" applyAlignment="1" quotePrefix="1">
      <alignment horizontal="left"/>
    </xf>
    <xf numFmtId="0" fontId="28" fillId="0" borderId="0" xfId="0" applyFont="1" applyAlignment="1">
      <alignment/>
    </xf>
    <xf numFmtId="0" fontId="66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13" fillId="0" borderId="0" xfId="72" applyFont="1" applyFill="1" applyBorder="1">
      <alignment/>
      <protection/>
    </xf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0" fontId="0" fillId="0" borderId="0" xfId="0" applyAlignment="1" quotePrefix="1">
      <alignment horizontal="left"/>
    </xf>
    <xf numFmtId="0" fontId="11" fillId="0" borderId="0" xfId="0" applyFont="1" applyAlignment="1" quotePrefix="1">
      <alignment horizontal="left"/>
    </xf>
    <xf numFmtId="0" fontId="13" fillId="0" borderId="2" xfId="0" applyFont="1" applyBorder="1" applyAlignment="1">
      <alignment/>
    </xf>
    <xf numFmtId="0" fontId="13" fillId="0" borderId="1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vertical="center" wrapText="1"/>
    </xf>
    <xf numFmtId="0" fontId="13" fillId="0" borderId="28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 vertical="center"/>
    </xf>
    <xf numFmtId="3" fontId="13" fillId="0" borderId="32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 quotePrefix="1">
      <alignment horizontal="left" wrapText="1"/>
    </xf>
    <xf numFmtId="3" fontId="13" fillId="0" borderId="0" xfId="0" applyNumberFormat="1" applyFont="1" applyAlignment="1">
      <alignment/>
    </xf>
    <xf numFmtId="3" fontId="1" fillId="0" borderId="33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9" fillId="0" borderId="12" xfId="0" applyFont="1" applyFill="1" applyBorder="1" applyAlignment="1" quotePrefix="1">
      <alignment horizontal="left"/>
    </xf>
    <xf numFmtId="0" fontId="1" fillId="0" borderId="2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9" fillId="0" borderId="12" xfId="0" applyFont="1" applyBorder="1" applyAlignment="1" quotePrefix="1">
      <alignment horizontal="left"/>
    </xf>
    <xf numFmtId="0" fontId="1" fillId="0" borderId="17" xfId="70" applyFont="1" applyFill="1" applyBorder="1" applyAlignment="1">
      <alignment horizontal="left" vertical="top" wrapText="1"/>
      <protection/>
    </xf>
    <xf numFmtId="3" fontId="1" fillId="0" borderId="17" xfId="64" applyNumberFormat="1" applyFont="1" applyBorder="1">
      <alignment/>
      <protection/>
    </xf>
    <xf numFmtId="0" fontId="1" fillId="0" borderId="35" xfId="70" applyFont="1" applyFill="1" applyBorder="1" applyAlignment="1">
      <alignment horizontal="left" vertical="top" wrapText="1"/>
      <protection/>
    </xf>
    <xf numFmtId="0" fontId="1" fillId="0" borderId="36" xfId="71" applyFont="1" applyBorder="1" applyAlignment="1">
      <alignment vertical="top"/>
      <protection/>
    </xf>
    <xf numFmtId="3" fontId="1" fillId="0" borderId="35" xfId="64" applyNumberFormat="1" applyFont="1" applyBorder="1">
      <alignment/>
      <protection/>
    </xf>
    <xf numFmtId="0" fontId="1" fillId="0" borderId="37" xfId="70" applyFont="1" applyFill="1" applyBorder="1" applyAlignment="1">
      <alignment horizontal="left" vertical="top" wrapText="1"/>
      <protection/>
    </xf>
    <xf numFmtId="3" fontId="1" fillId="0" borderId="37" xfId="64" applyNumberFormat="1" applyFont="1" applyBorder="1">
      <alignment/>
      <protection/>
    </xf>
    <xf numFmtId="0" fontId="1" fillId="0" borderId="35" xfId="64" applyFont="1" applyBorder="1">
      <alignment/>
      <protection/>
    </xf>
    <xf numFmtId="0" fontId="49" fillId="0" borderId="35" xfId="64" applyFont="1" applyBorder="1">
      <alignment/>
      <protection/>
    </xf>
    <xf numFmtId="0" fontId="1" fillId="0" borderId="38" xfId="71" applyFont="1" applyBorder="1" applyAlignment="1">
      <alignment vertical="top"/>
      <protection/>
    </xf>
    <xf numFmtId="3" fontId="1" fillId="0" borderId="38" xfId="64" applyNumberFormat="1" applyFont="1" applyBorder="1">
      <alignment/>
      <protection/>
    </xf>
    <xf numFmtId="0" fontId="66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64" fillId="0" borderId="0" xfId="76" applyFont="1" applyFill="1" applyBorder="1" applyAlignment="1">
      <alignment horizontal="left" wrapText="1"/>
      <protection/>
    </xf>
    <xf numFmtId="0" fontId="66" fillId="0" borderId="0" xfId="76" applyFont="1" applyFill="1" applyBorder="1" applyAlignment="1">
      <alignment horizontal="right" wrapText="1"/>
      <protection/>
    </xf>
    <xf numFmtId="0" fontId="66" fillId="0" borderId="0" xfId="76" applyFont="1" applyFill="1" applyBorder="1" applyAlignment="1">
      <alignment horizontal="center"/>
      <protection/>
    </xf>
    <xf numFmtId="0" fontId="66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73" applyFont="1" applyAlignment="1" quotePrefix="1">
      <alignment horizontal="left"/>
      <protection/>
    </xf>
    <xf numFmtId="0" fontId="64" fillId="0" borderId="0" xfId="0" applyFont="1" applyAlignment="1">
      <alignment horizontal="left"/>
    </xf>
    <xf numFmtId="0" fontId="66" fillId="0" borderId="0" xfId="77" applyFont="1" applyFill="1" applyBorder="1" applyAlignment="1">
      <alignment horizontal="center"/>
      <protection/>
    </xf>
    <xf numFmtId="0" fontId="64" fillId="0" borderId="0" xfId="77" applyFont="1" applyFill="1" applyBorder="1" applyAlignment="1">
      <alignment horizontal="left"/>
      <protection/>
    </xf>
    <xf numFmtId="0" fontId="66" fillId="0" borderId="0" xfId="77" applyFont="1" applyFill="1" applyBorder="1" applyAlignment="1">
      <alignment horizontal="right" wrapText="1"/>
      <protection/>
    </xf>
    <xf numFmtId="0" fontId="64" fillId="0" borderId="0" xfId="77" applyFont="1" applyFill="1" applyBorder="1" applyAlignment="1">
      <alignment horizontal="left" wrapText="1"/>
      <protection/>
    </xf>
    <xf numFmtId="0" fontId="1" fillId="0" borderId="2" xfId="0" applyFont="1" applyBorder="1" applyAlignment="1">
      <alignment wrapText="1"/>
    </xf>
    <xf numFmtId="0" fontId="3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73" applyFont="1" applyBorder="1" applyAlignment="1" quotePrefix="1">
      <alignment horizontal="left"/>
      <protection/>
    </xf>
    <xf numFmtId="0" fontId="1" fillId="0" borderId="13" xfId="0" applyFont="1" applyBorder="1" applyAlignment="1">
      <alignment wrapText="1"/>
    </xf>
    <xf numFmtId="3" fontId="1" fillId="0" borderId="12" xfId="0" applyNumberFormat="1" applyFont="1" applyBorder="1" applyAlignment="1">
      <alignment horizontal="right" wrapText="1"/>
    </xf>
    <xf numFmtId="0" fontId="10" fillId="33" borderId="0" xfId="0" applyFont="1" applyFill="1" applyAlignment="1" quotePrefix="1">
      <alignment horizontal="left"/>
    </xf>
    <xf numFmtId="0" fontId="11" fillId="0" borderId="12" xfId="0" applyFont="1" applyBorder="1" applyAlignment="1" quotePrefix="1">
      <alignment horizontal="right"/>
    </xf>
    <xf numFmtId="3" fontId="1" fillId="0" borderId="15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181" fontId="1" fillId="0" borderId="12" xfId="0" applyNumberFormat="1" applyFont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47" fillId="0" borderId="0" xfId="0" applyFont="1" applyFill="1" applyBorder="1" applyAlignment="1">
      <alignment/>
    </xf>
    <xf numFmtId="0" fontId="75" fillId="0" borderId="0" xfId="73" applyFont="1" applyFill="1" applyBorder="1" applyAlignment="1">
      <alignment horizontal="right"/>
      <protection/>
    </xf>
    <xf numFmtId="0" fontId="35" fillId="0" borderId="0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35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right"/>
    </xf>
    <xf numFmtId="0" fontId="1" fillId="0" borderId="13" xfId="0" applyFont="1" applyBorder="1" applyAlignment="1" quotePrefix="1">
      <alignment horizontal="left"/>
    </xf>
    <xf numFmtId="0" fontId="11" fillId="0" borderId="13" xfId="0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3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6" fillId="0" borderId="0" xfId="73" applyFont="1" applyFill="1" applyAlignment="1">
      <alignment horizontal="right"/>
      <protection/>
    </xf>
    <xf numFmtId="10" fontId="7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1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164" fontId="13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 horizontal="right" wrapText="1"/>
    </xf>
    <xf numFmtId="0" fontId="3" fillId="0" borderId="12" xfId="0" applyFont="1" applyBorder="1" applyAlignment="1" quotePrefix="1">
      <alignment horizontal="left"/>
    </xf>
    <xf numFmtId="0" fontId="64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 quotePrefix="1">
      <alignment horizontal="left"/>
    </xf>
    <xf numFmtId="49" fontId="1" fillId="0" borderId="13" xfId="0" applyNumberFormat="1" applyFont="1" applyBorder="1" applyAlignment="1" quotePrefix="1">
      <alignment horizontal="right"/>
    </xf>
    <xf numFmtId="0" fontId="2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1" fillId="0" borderId="0" xfId="73" applyFont="1" applyBorder="1" applyAlignment="1">
      <alignment horizontal="right"/>
      <protection/>
    </xf>
    <xf numFmtId="0" fontId="25" fillId="0" borderId="0" xfId="73" applyFont="1" applyFill="1" applyBorder="1">
      <alignment/>
      <protection/>
    </xf>
    <xf numFmtId="0" fontId="42" fillId="0" borderId="0" xfId="73" applyFont="1" applyFill="1">
      <alignment/>
      <protection/>
    </xf>
    <xf numFmtId="0" fontId="7" fillId="0" borderId="0" xfId="0" applyFont="1" applyFill="1" applyAlignment="1">
      <alignment horizontal="right"/>
    </xf>
    <xf numFmtId="10" fontId="7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9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>
      <alignment/>
    </xf>
    <xf numFmtId="0" fontId="1" fillId="0" borderId="1" xfId="0" applyFont="1" applyBorder="1" applyAlignment="1" quotePrefix="1">
      <alignment horizontal="right" wrapText="1"/>
    </xf>
    <xf numFmtId="0" fontId="1" fillId="0" borderId="0" xfId="0" applyFont="1" applyAlignment="1" quotePrefix="1">
      <alignment horizontal="left"/>
    </xf>
    <xf numFmtId="0" fontId="1" fillId="0" borderId="12" xfId="0" applyFont="1" applyBorder="1" applyAlignment="1">
      <alignment horizontal="left" indent="1"/>
    </xf>
    <xf numFmtId="0" fontId="1" fillId="0" borderId="12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right"/>
    </xf>
    <xf numFmtId="0" fontId="1" fillId="0" borderId="0" xfId="0" applyFont="1" applyAlignment="1">
      <alignment horizontal="left"/>
    </xf>
    <xf numFmtId="189" fontId="1" fillId="0" borderId="0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0" xfId="0" applyFont="1" applyAlignment="1" quotePrefix="1">
      <alignment horizontal="right"/>
    </xf>
    <xf numFmtId="189" fontId="1" fillId="0" borderId="12" xfId="0" applyNumberFormat="1" applyFont="1" applyBorder="1" applyAlignment="1">
      <alignment/>
    </xf>
    <xf numFmtId="189" fontId="1" fillId="0" borderId="12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/>
    </xf>
    <xf numFmtId="0" fontId="26" fillId="0" borderId="0" xfId="73" applyNumberFormat="1" applyFont="1" applyBorder="1" applyAlignment="1" quotePrefix="1">
      <alignment horizontal="right"/>
      <protection/>
    </xf>
    <xf numFmtId="0" fontId="64" fillId="0" borderId="0" xfId="73" applyFont="1" applyBorder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" xfId="65" applyFont="1" applyBorder="1">
      <alignment/>
      <protection/>
    </xf>
    <xf numFmtId="0" fontId="1" fillId="0" borderId="1" xfId="65" applyFont="1" applyBorder="1" applyAlignment="1">
      <alignment horizontal="right"/>
      <protection/>
    </xf>
    <xf numFmtId="0" fontId="1" fillId="0" borderId="14" xfId="73" applyFont="1" applyBorder="1" applyAlignment="1">
      <alignment horizontal="left"/>
      <protection/>
    </xf>
    <xf numFmtId="1" fontId="1" fillId="0" borderId="14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" fillId="0" borderId="0" xfId="73" applyFont="1" applyBorder="1" applyAlignment="1">
      <alignment horizontal="left"/>
      <protection/>
    </xf>
    <xf numFmtId="1" fontId="1" fillId="0" borderId="0" xfId="73" applyNumberFormat="1" applyFont="1" applyBorder="1" applyAlignment="1">
      <alignment horizontal="left"/>
      <protection/>
    </xf>
    <xf numFmtId="0" fontId="11" fillId="0" borderId="0" xfId="73" applyFont="1" applyBorder="1" applyAlignment="1">
      <alignment/>
      <protection/>
    </xf>
    <xf numFmtId="0" fontId="1" fillId="0" borderId="12" xfId="0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0" fontId="1" fillId="0" borderId="12" xfId="0" applyFont="1" applyFill="1" applyBorder="1" applyAlignment="1" quotePrefix="1">
      <alignment horizontal="right"/>
    </xf>
    <xf numFmtId="0" fontId="28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66" fillId="0" borderId="0" xfId="0" applyFont="1" applyBorder="1" applyAlignment="1">
      <alignment/>
    </xf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/>
    </xf>
    <xf numFmtId="17" fontId="11" fillId="0" borderId="0" xfId="0" applyNumberFormat="1" applyFont="1" applyBorder="1" applyAlignment="1" quotePrefix="1">
      <alignment horizontal="right"/>
    </xf>
    <xf numFmtId="3" fontId="1" fillId="0" borderId="0" xfId="73" applyNumberFormat="1" applyFont="1" applyBorder="1" applyAlignment="1">
      <alignment horizontal="right"/>
      <protection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73" applyNumberFormat="1" applyFont="1" applyBorder="1" applyAlignment="1">
      <alignment horizontal="right"/>
      <protection/>
    </xf>
    <xf numFmtId="3" fontId="1" fillId="0" borderId="1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left"/>
    </xf>
    <xf numFmtId="0" fontId="1" fillId="0" borderId="33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4" xfId="0" applyFont="1" applyBorder="1" applyAlignment="1">
      <alignment/>
    </xf>
    <xf numFmtId="3" fontId="1" fillId="0" borderId="30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0" borderId="40" xfId="0" applyFont="1" applyBorder="1" applyAlignment="1">
      <alignment/>
    </xf>
    <xf numFmtId="3" fontId="1" fillId="0" borderId="40" xfId="0" applyNumberFormat="1" applyFont="1" applyBorder="1" applyAlignment="1">
      <alignment horizontal="right"/>
    </xf>
    <xf numFmtId="0" fontId="1" fillId="0" borderId="41" xfId="0" applyFont="1" applyBorder="1" applyAlignment="1">
      <alignment/>
    </xf>
    <xf numFmtId="3" fontId="1" fillId="0" borderId="41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3" fontId="43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0" xfId="0" applyBorder="1" applyAlignment="1">
      <alignment horizontal="left" vertical="top" indent="1"/>
    </xf>
    <xf numFmtId="0" fontId="1" fillId="0" borderId="0" xfId="0" applyFont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indent="1"/>
    </xf>
    <xf numFmtId="0" fontId="13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13" fillId="0" borderId="0" xfId="0" applyFont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left" vertical="top" indent="1"/>
    </xf>
    <xf numFmtId="0" fontId="1" fillId="0" borderId="0" xfId="0" applyFont="1" applyBorder="1" applyAlignment="1">
      <alignment horizontal="left" vertical="top" wrapText="1" indent="2"/>
    </xf>
    <xf numFmtId="0" fontId="0" fillId="0" borderId="0" xfId="0" applyBorder="1" applyAlignment="1">
      <alignment horizontal="left" vertical="top" indent="2"/>
    </xf>
    <xf numFmtId="181" fontId="13" fillId="0" borderId="0" xfId="0" applyNumberFormat="1" applyFont="1" applyAlignment="1">
      <alignment vertical="top"/>
    </xf>
    <xf numFmtId="181" fontId="13" fillId="0" borderId="0" xfId="0" applyNumberFormat="1" applyFont="1" applyFill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1" fontId="13" fillId="0" borderId="0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2" fontId="13" fillId="0" borderId="12" xfId="0" applyNumberFormat="1" applyFont="1" applyBorder="1" applyAlignment="1">
      <alignment vertical="top"/>
    </xf>
    <xf numFmtId="2" fontId="1" fillId="0" borderId="0" xfId="0" applyNumberFormat="1" applyFont="1" applyAlignment="1">
      <alignment vertical="top"/>
    </xf>
    <xf numFmtId="0" fontId="13" fillId="0" borderId="12" xfId="0" applyFont="1" applyBorder="1" applyAlignment="1">
      <alignment vertical="top"/>
    </xf>
    <xf numFmtId="0" fontId="7" fillId="0" borderId="0" xfId="0" applyFont="1" applyFill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1" fillId="0" borderId="2" xfId="0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11" fillId="0" borderId="19" xfId="0" applyFont="1" applyBorder="1" applyAlignment="1">
      <alignment/>
    </xf>
    <xf numFmtId="0" fontId="4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7" fillId="0" borderId="0" xfId="73" applyFont="1" applyBorder="1" applyAlignment="1">
      <alignment horizontal="right"/>
      <protection/>
    </xf>
    <xf numFmtId="0" fontId="25" fillId="0" borderId="0" xfId="73" applyFont="1">
      <alignment/>
      <protection/>
    </xf>
    <xf numFmtId="0" fontId="16" fillId="0" borderId="42" xfId="73" applyFont="1" applyBorder="1" applyAlignment="1">
      <alignment horizontal="left"/>
      <protection/>
    </xf>
    <xf numFmtId="0" fontId="1" fillId="0" borderId="42" xfId="73" applyFont="1" applyBorder="1">
      <alignment/>
      <protection/>
    </xf>
    <xf numFmtId="0" fontId="1" fillId="0" borderId="42" xfId="73" applyFont="1" applyBorder="1" applyAlignment="1">
      <alignment horizontal="right"/>
      <protection/>
    </xf>
    <xf numFmtId="0" fontId="16" fillId="0" borderId="1" xfId="73" applyFont="1" applyBorder="1" applyAlignment="1">
      <alignment horizontal="left"/>
      <protection/>
    </xf>
    <xf numFmtId="0" fontId="6" fillId="0" borderId="0" xfId="73" applyFont="1" applyBorder="1">
      <alignment/>
      <protection/>
    </xf>
    <xf numFmtId="0" fontId="37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42" fillId="0" borderId="0" xfId="73" applyFont="1" applyFill="1" applyBorder="1">
      <alignment/>
      <protection/>
    </xf>
    <xf numFmtId="0" fontId="7" fillId="0" borderId="0" xfId="73" applyNumberFormat="1" applyFont="1" applyBorder="1" applyAlignment="1">
      <alignment horizontal="left"/>
      <protection/>
    </xf>
    <xf numFmtId="3" fontId="1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81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6" fillId="0" borderId="42" xfId="73" applyFont="1" applyBorder="1" applyAlignment="1" quotePrefix="1">
      <alignment horizontal="left"/>
      <protection/>
    </xf>
    <xf numFmtId="0" fontId="16" fillId="0" borderId="42" xfId="73" applyFont="1" applyBorder="1">
      <alignment/>
      <protection/>
    </xf>
    <xf numFmtId="0" fontId="53" fillId="0" borderId="0" xfId="73" applyFont="1" applyFill="1">
      <alignment/>
      <protection/>
    </xf>
    <xf numFmtId="3" fontId="1" fillId="0" borderId="0" xfId="0" applyNumberFormat="1" applyFont="1" applyBorder="1" applyAlignment="1">
      <alignment horizontal="center"/>
    </xf>
    <xf numFmtId="0" fontId="49" fillId="0" borderId="0" xfId="0" applyFont="1" applyFill="1" applyAlignment="1">
      <alignment horizontal="right"/>
    </xf>
    <xf numFmtId="10" fontId="49" fillId="0" borderId="0" xfId="0" applyNumberFormat="1" applyFont="1" applyFill="1" applyAlignment="1">
      <alignment horizontal="right"/>
    </xf>
    <xf numFmtId="181" fontId="1" fillId="0" borderId="12" xfId="0" applyNumberFormat="1" applyFont="1" applyBorder="1" applyAlignment="1">
      <alignment/>
    </xf>
    <xf numFmtId="0" fontId="70" fillId="0" borderId="0" xfId="0" applyFont="1" applyBorder="1" applyAlignment="1">
      <alignment/>
    </xf>
    <xf numFmtId="9" fontId="49" fillId="0" borderId="0" xfId="0" applyNumberFormat="1" applyFont="1" applyFill="1" applyAlignment="1">
      <alignment horizontal="right"/>
    </xf>
    <xf numFmtId="0" fontId="78" fillId="0" borderId="0" xfId="0" applyFont="1" applyBorder="1" applyAlignment="1">
      <alignment/>
    </xf>
    <xf numFmtId="0" fontId="26" fillId="0" borderId="0" xfId="0" applyFont="1" applyAlignment="1">
      <alignment/>
    </xf>
    <xf numFmtId="0" fontId="78" fillId="0" borderId="0" xfId="0" applyFont="1" applyAlignment="1">
      <alignment/>
    </xf>
    <xf numFmtId="0" fontId="26" fillId="0" borderId="0" xfId="73" applyFont="1" applyFill="1">
      <alignment/>
      <protection/>
    </xf>
    <xf numFmtId="0" fontId="26" fillId="0" borderId="0" xfId="73" applyFont="1">
      <alignment/>
      <protection/>
    </xf>
    <xf numFmtId="0" fontId="78" fillId="0" borderId="0" xfId="73" applyFont="1">
      <alignment/>
      <protection/>
    </xf>
    <xf numFmtId="0" fontId="16" fillId="0" borderId="19" xfId="73" applyFont="1" applyBorder="1" applyAlignment="1" quotePrefix="1">
      <alignment horizontal="left"/>
      <protection/>
    </xf>
    <xf numFmtId="0" fontId="16" fillId="0" borderId="19" xfId="0" applyFont="1" applyBorder="1" applyAlignment="1">
      <alignment/>
    </xf>
    <xf numFmtId="0" fontId="0" fillId="0" borderId="19" xfId="0" applyBorder="1" applyAlignment="1">
      <alignment/>
    </xf>
    <xf numFmtId="0" fontId="16" fillId="0" borderId="19" xfId="73" applyFont="1" applyBorder="1" applyAlignment="1">
      <alignment horizontal="left" indent="3"/>
      <protection/>
    </xf>
    <xf numFmtId="0" fontId="1" fillId="0" borderId="19" xfId="73" applyFont="1" applyBorder="1" applyAlignment="1">
      <alignment horizontal="right"/>
      <protection/>
    </xf>
    <xf numFmtId="0" fontId="1" fillId="0" borderId="19" xfId="73" applyFont="1" applyBorder="1" applyAlignment="1" quotePrefix="1">
      <alignment horizontal="left"/>
      <protection/>
    </xf>
    <xf numFmtId="0" fontId="1" fillId="0" borderId="19" xfId="73" applyFont="1" applyBorder="1">
      <alignment/>
      <protection/>
    </xf>
    <xf numFmtId="0" fontId="16" fillId="0" borderId="12" xfId="73" applyFont="1" applyBorder="1" applyAlignment="1" quotePrefix="1">
      <alignment horizontal="left"/>
      <protection/>
    </xf>
    <xf numFmtId="0" fontId="16" fillId="0" borderId="12" xfId="0" applyFont="1" applyBorder="1" applyAlignment="1">
      <alignment wrapText="1"/>
    </xf>
    <xf numFmtId="0" fontId="16" fillId="0" borderId="0" xfId="73" applyFont="1" applyBorder="1" applyAlignment="1">
      <alignment horizontal="left"/>
      <protection/>
    </xf>
    <xf numFmtId="0" fontId="1" fillId="0" borderId="0" xfId="73" applyFont="1" applyBorder="1" applyAlignment="1" quotePrefix="1">
      <alignment horizontal="left"/>
      <protection/>
    </xf>
    <xf numFmtId="0" fontId="78" fillId="0" borderId="0" xfId="73" applyFont="1" applyFill="1">
      <alignment/>
      <protection/>
    </xf>
    <xf numFmtId="0" fontId="78" fillId="0" borderId="0" xfId="73" applyFont="1" applyBorder="1">
      <alignment/>
      <protection/>
    </xf>
    <xf numFmtId="0" fontId="31" fillId="0" borderId="13" xfId="0" applyFont="1" applyBorder="1" applyAlignment="1">
      <alignment horizontal="right"/>
    </xf>
    <xf numFmtId="0" fontId="78" fillId="0" borderId="0" xfId="73" applyNumberFormat="1" applyFont="1" applyBorder="1" applyAlignment="1">
      <alignment horizontal="left"/>
      <protection/>
    </xf>
    <xf numFmtId="0" fontId="13" fillId="0" borderId="14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horizontal="right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2" xfId="0" applyFont="1" applyBorder="1" applyAlignment="1">
      <alignment/>
    </xf>
    <xf numFmtId="0" fontId="80" fillId="0" borderId="13" xfId="0" applyFont="1" applyBorder="1" applyAlignment="1">
      <alignment/>
    </xf>
    <xf numFmtId="181" fontId="1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11" fillId="0" borderId="17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 quotePrefix="1">
      <alignment horizontal="left" wrapText="1"/>
    </xf>
    <xf numFmtId="0" fontId="9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78" applyFont="1" applyFill="1" applyBorder="1" applyAlignment="1">
      <alignment horizontal="right" wrapText="1"/>
      <protection/>
    </xf>
    <xf numFmtId="0" fontId="0" fillId="0" borderId="1" xfId="0" applyBorder="1" applyAlignment="1">
      <alignment wrapText="1"/>
    </xf>
    <xf numFmtId="0" fontId="1" fillId="0" borderId="1" xfId="78" applyFont="1" applyFill="1" applyBorder="1" applyAlignment="1" quotePrefix="1">
      <alignment horizontal="right" wrapText="1"/>
      <protection/>
    </xf>
    <xf numFmtId="0" fontId="0" fillId="0" borderId="1" xfId="0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11" fillId="0" borderId="0" xfId="66" applyFont="1" applyBorder="1" applyAlignment="1">
      <alignment horizontal="left" wrapText="1" indent="1"/>
      <protection/>
    </xf>
    <xf numFmtId="0" fontId="0" fillId="0" borderId="0" xfId="0" applyAlignment="1">
      <alignment horizontal="left" wrapText="1" indent="1"/>
    </xf>
    <xf numFmtId="0" fontId="1" fillId="0" borderId="19" xfId="73" applyFont="1" applyBorder="1" applyAlignment="1">
      <alignment vertical="center" wrapText="1"/>
      <protection/>
    </xf>
    <xf numFmtId="0" fontId="1" fillId="0" borderId="13" xfId="73" applyFont="1" applyBorder="1" applyAlignment="1">
      <alignment vertical="center" wrapText="1"/>
      <protection/>
    </xf>
    <xf numFmtId="0" fontId="11" fillId="0" borderId="0" xfId="0" applyFont="1" applyAlignment="1">
      <alignment horizontal="right" wrapText="1"/>
    </xf>
    <xf numFmtId="0" fontId="16" fillId="0" borderId="12" xfId="0" applyFont="1" applyFill="1" applyBorder="1" applyAlignment="1" quotePrefix="1">
      <alignment horizontal="left" wrapText="1"/>
    </xf>
    <xf numFmtId="0" fontId="0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6" fillId="0" borderId="42" xfId="0" applyFont="1" applyFill="1" applyBorder="1" applyAlignment="1" quotePrefix="1">
      <alignment horizontal="left" wrapText="1"/>
    </xf>
    <xf numFmtId="0" fontId="0" fillId="0" borderId="42" xfId="0" applyFont="1" applyBorder="1" applyAlignment="1">
      <alignment wrapText="1"/>
    </xf>
    <xf numFmtId="0" fontId="0" fillId="0" borderId="42" xfId="0" applyBorder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7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1" fillId="0" borderId="13" xfId="0" applyFont="1" applyBorder="1" applyAlignment="1" quotePrefix="1">
      <alignment horizontal="left" wrapText="1"/>
    </xf>
    <xf numFmtId="0" fontId="11" fillId="0" borderId="19" xfId="0" applyFont="1" applyBorder="1" applyAlignment="1" quotePrefix="1">
      <alignment horizontal="left" wrapText="1"/>
    </xf>
    <xf numFmtId="0" fontId="11" fillId="0" borderId="0" xfId="0" applyFont="1" applyBorder="1" applyAlignment="1" quotePrefix="1">
      <alignment horizontal="left" wrapText="1"/>
    </xf>
    <xf numFmtId="0" fontId="13" fillId="0" borderId="12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1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3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3" fillId="0" borderId="12" xfId="0" applyFont="1" applyBorder="1" applyAlignment="1" quotePrefix="1">
      <alignment horizontal="left" wrapText="1"/>
    </xf>
    <xf numFmtId="0" fontId="11" fillId="0" borderId="0" xfId="0" applyFont="1" applyBorder="1" applyAlignment="1">
      <alignment horizontal="left" wrapText="1"/>
    </xf>
  </cellXfs>
  <cellStyles count="75">
    <cellStyle name="Normal" xfId="0"/>
    <cellStyle name="1 Título" xfId="15"/>
    <cellStyle name="2 Subtítulo. Estado d la información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3 Unidad" xfId="23"/>
    <cellStyle name="4 Peine horizontal (1º o único)" xfId="24"/>
    <cellStyle name="4 Peine horizontal (2º nivel)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5 Peine vertical" xfId="32"/>
    <cellStyle name="6 Matriz d datos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7 Notas y fuente" xfId="40"/>
    <cellStyle name="8 Continúa-Viene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Hyperlink" xfId="54"/>
    <cellStyle name="Followed Hyperlink" xfId="55"/>
    <cellStyle name="Incorrecto" xfId="56"/>
    <cellStyle name="Comma" xfId="57"/>
    <cellStyle name="Comma [0]" xfId="58"/>
    <cellStyle name="Millares [0]_muni2001_50p5" xfId="59"/>
    <cellStyle name="Currency" xfId="60"/>
    <cellStyle name="Currency [0]" xfId="61"/>
    <cellStyle name="Neutral" xfId="62"/>
    <cellStyle name="Normal_2" xfId="63"/>
    <cellStyle name="Normal_Afiliados" xfId="64"/>
    <cellStyle name="Normal_Ficha Cariñena" xfId="65"/>
    <cellStyle name="Normal_Ficha Huesca Prueba5 (MJose)" xfId="66"/>
    <cellStyle name="Normal_Ficheros1" xfId="67"/>
    <cellStyle name="Normal_Hoja de cálculo1" xfId="68"/>
    <cellStyle name="Normal_Hoja1" xfId="69"/>
    <cellStyle name="Normal_Hoja1_1" xfId="70"/>
    <cellStyle name="Normal_Hoja2" xfId="71"/>
    <cellStyle name="Normal_ModPtos2003" xfId="72"/>
    <cellStyle name="Normal_muni2001_50p5" xfId="73"/>
    <cellStyle name="Normal_PAG5" xfId="74"/>
    <cellStyle name="Normal_PAG6" xfId="75"/>
    <cellStyle name="Normal_PAG8" xfId="76"/>
    <cellStyle name="Normal_PAG9" xfId="77"/>
    <cellStyle name="Normal_Presupuestos04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1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3725"/>
          <c:w val="0.807"/>
          <c:h val="0.8625"/>
        </c:manualLayout>
      </c:layout>
      <c:pieChart>
        <c:varyColors val="1"/>
        <c:ser>
          <c:idx val="0"/>
          <c:order val="0"/>
          <c:spPr>
            <a:solidFill>
              <a:srgbClr val="FDD669"/>
            </a:solidFill>
            <a:ln w="12700">
              <a:solidFill>
                <a:srgbClr val="4B4B4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B4B4B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val>
            <c:numRef>
              <c:f>PAG5!$E$9:$E$10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4625"/>
          <c:w val="0.9232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PAG10!$J$10:$J$18</c:f>
              <c:numCache/>
            </c:numRef>
          </c:cat>
          <c:val>
            <c:numRef>
              <c:f>PAG10!$K$10:$K$18</c:f>
              <c:numCache/>
            </c:numRef>
          </c:val>
        </c:ser>
        <c:axId val="23278048"/>
        <c:axId val="8175841"/>
      </c:bar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8175841"/>
        <c:crosses val="autoZero"/>
        <c:auto val="1"/>
        <c:lblOffset val="100"/>
        <c:tickLblSkip val="1"/>
        <c:noMultiLvlLbl val="0"/>
      </c:catAx>
      <c:valAx>
        <c:axId val="817584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23278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445"/>
          <c:w val="0.80325"/>
          <c:h val="0.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1000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4B4B4B"/>
              </a:solidFill>
              <a:ln w="3175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C0C0C0"/>
                </a:solidFill>
              </a:ln>
            </c:spPr>
          </c:dPt>
          <c:cat>
            <c:strRef>
              <c:f>PAG10!$C$43:$C$46</c:f>
              <c:strCache/>
            </c:strRef>
          </c:cat>
          <c:val>
            <c:numRef>
              <c:f>PAG10!$D$43:$D$46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525"/>
          <c:w val="1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PAG10!$O$7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PAG10!$N$8:$N$10</c:f>
              <c:strCache/>
            </c:strRef>
          </c:cat>
          <c:val>
            <c:numRef>
              <c:f>PAG10!$O$8:$O$10</c:f>
              <c:numCache/>
            </c:numRef>
          </c:val>
        </c:ser>
        <c:ser>
          <c:idx val="1"/>
          <c:order val="1"/>
          <c:tx>
            <c:strRef>
              <c:f>PAG10!$P$7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PAG10!$N$8:$N$10</c:f>
              <c:strCache/>
            </c:strRef>
          </c:cat>
          <c:val>
            <c:numRef>
              <c:f>PAG10!$P$8:$P$10</c:f>
              <c:numCache/>
            </c:numRef>
          </c:val>
        </c:ser>
        <c:axId val="6473706"/>
        <c:axId val="58263355"/>
      </c:bar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58263355"/>
        <c:crosses val="autoZero"/>
        <c:auto val="1"/>
        <c:lblOffset val="100"/>
        <c:tickLblSkip val="1"/>
        <c:noMultiLvlLbl val="0"/>
      </c:catAx>
      <c:valAx>
        <c:axId val="58263355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6473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1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PAG10!$O$46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PAG10!$N$47:$N$49</c:f>
              <c:strCache/>
            </c:strRef>
          </c:cat>
          <c:val>
            <c:numRef>
              <c:f>PAG10!$O$47:$O$49</c:f>
              <c:numCache/>
            </c:numRef>
          </c:val>
        </c:ser>
        <c:ser>
          <c:idx val="1"/>
          <c:order val="1"/>
          <c:tx>
            <c:strRef>
              <c:f>PAG10!$P$46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PAG10!$N$47:$N$49</c:f>
              <c:strCache/>
            </c:strRef>
          </c:cat>
          <c:val>
            <c:numRef>
              <c:f>PAG10!$P$47:$P$49</c:f>
              <c:numCache/>
            </c:numRef>
          </c:val>
        </c:ser>
        <c:axId val="54608148"/>
        <c:axId val="21711285"/>
      </c:bar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21711285"/>
        <c:crosses val="autoZero"/>
        <c:auto val="1"/>
        <c:lblOffset val="100"/>
        <c:tickLblSkip val="1"/>
        <c:noMultiLvlLbl val="0"/>
      </c:catAx>
      <c:valAx>
        <c:axId val="21711285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54608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5"/>
          <c:h val="0.97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PAG10_1!$K$4:$S$4</c:f>
              <c:numCache/>
            </c:numRef>
          </c:cat>
          <c:val>
            <c:numRef>
              <c:f>PAG10_1!$K$5:$S$5</c:f>
              <c:numCache/>
            </c:numRef>
          </c:val>
        </c:ser>
        <c:axId val="61183838"/>
        <c:axId val="13783631"/>
      </c:bar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13783631"/>
        <c:crosses val="autoZero"/>
        <c:auto val="1"/>
        <c:lblOffset val="100"/>
        <c:tickLblSkip val="1"/>
        <c:noMultiLvlLbl val="0"/>
      </c:catAx>
      <c:valAx>
        <c:axId val="1378363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61183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10000"/>
                </a:solidFill>
                <a:latin typeface="Arial"/>
                <a:ea typeface="Arial"/>
                <a:cs typeface="Arial"/>
              </a:rPr>
              <a:t>Evolución del número de turismos</a:t>
            </a:r>
          </a:p>
        </c:rich>
      </c:tx>
      <c:layout>
        <c:manualLayout>
          <c:xMode val="factor"/>
          <c:yMode val="factor"/>
          <c:x val="-0.23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3425"/>
          <c:w val="1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PAG11!$M$1</c:f>
              <c:strCache>
                <c:ptCount val="1"/>
                <c:pt idx="0">
                  <c:v>Turismos</c:v>
                </c:pt>
              </c:strCache>
            </c:strRef>
          </c:tx>
          <c:spPr>
            <a:ln w="12700">
              <a:solidFill>
                <a:srgbClr val="01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PAG11!$L$2:$L$18</c:f>
              <c:numCache/>
            </c:numRef>
          </c:cat>
          <c:val>
            <c:numRef>
              <c:f>PAG11!$M$2:$M$18</c:f>
              <c:numCache/>
            </c:numRef>
          </c:val>
          <c:smooth val="0"/>
        </c:ser>
        <c:marker val="1"/>
        <c:axId val="56943816"/>
        <c:axId val="42732297"/>
      </c:lineChart>
      <c:catAx>
        <c:axId val="5694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1"/>
        <c:lblOffset val="100"/>
        <c:tickLblSkip val="1"/>
        <c:noMultiLvlLbl val="0"/>
      </c:catAx>
      <c:valAx>
        <c:axId val="4273229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56943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25"/>
          <c:w val="0.744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PAG12!$L$31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1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PAG12!$K$32:$K$37</c:f>
              <c:numCache/>
            </c:numRef>
          </c:cat>
          <c:val>
            <c:numRef>
              <c:f>PAG12!$L$32:$L$37</c:f>
              <c:numCache/>
            </c:numRef>
          </c:val>
          <c:smooth val="0"/>
        </c:ser>
        <c:ser>
          <c:idx val="1"/>
          <c:order val="1"/>
          <c:tx>
            <c:strRef>
              <c:f>PAG12!$M$31</c:f>
              <c:strCache>
                <c:ptCount val="1"/>
                <c:pt idx="0">
                  <c:v>PSOE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PAG12!$K$32:$K$37</c:f>
              <c:numCache/>
            </c:numRef>
          </c:cat>
          <c:val>
            <c:numRef>
              <c:f>PAG12!$M$32:$M$37</c:f>
              <c:numCache/>
            </c:numRef>
          </c:val>
          <c:smooth val="0"/>
        </c:ser>
        <c:ser>
          <c:idx val="2"/>
          <c:order val="2"/>
          <c:tx>
            <c:strRef>
              <c:f>PAG12!$N$31</c:f>
              <c:strCache>
                <c:ptCount val="1"/>
                <c:pt idx="0">
                  <c:v>PAR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PAG12!$K$32:$K$37</c:f>
              <c:numCache/>
            </c:numRef>
          </c:cat>
          <c:val>
            <c:numRef>
              <c:f>PAG12!$N$32:$N$37</c:f>
              <c:numCache/>
            </c:numRef>
          </c:val>
          <c:smooth val="0"/>
        </c:ser>
        <c:ser>
          <c:idx val="3"/>
          <c:order val="3"/>
          <c:tx>
            <c:strRef>
              <c:f>PAG12!$O$31</c:f>
              <c:strCache>
                <c:ptCount val="1"/>
                <c:pt idx="0">
                  <c:v>CHA</c:v>
                </c:pt>
              </c:strCache>
            </c:strRef>
          </c:tx>
          <c:spPr>
            <a:ln w="12700">
              <a:solidFill>
                <a:srgbClr val="01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PAG12!$K$32:$K$37</c:f>
              <c:numCache/>
            </c:numRef>
          </c:cat>
          <c:val>
            <c:numRef>
              <c:f>PAG12!$O$32:$O$37</c:f>
              <c:numCache/>
            </c:numRef>
          </c:val>
          <c:smooth val="0"/>
        </c:ser>
        <c:ser>
          <c:idx val="4"/>
          <c:order val="4"/>
          <c:tx>
            <c:strRef>
              <c:f>PAG12!$P$31</c:f>
              <c:strCache>
                <c:ptCount val="1"/>
                <c:pt idx="0">
                  <c:v>IU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PAG12!$K$32:$K$37</c:f>
              <c:numCache/>
            </c:numRef>
          </c:cat>
          <c:val>
            <c:numRef>
              <c:f>PAG12!$P$32:$P$37</c:f>
              <c:numCache/>
            </c:numRef>
          </c:val>
          <c:smooth val="0"/>
        </c:ser>
        <c:ser>
          <c:idx val="5"/>
          <c:order val="5"/>
          <c:tx>
            <c:strRef>
              <c:f>PAG12!$Q$31</c:f>
              <c:strCache>
                <c:ptCount val="1"/>
                <c:pt idx="0">
                  <c:v>RESTO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PAG12!$K$32:$K$37</c:f>
              <c:numCache/>
            </c:numRef>
          </c:cat>
          <c:val>
            <c:numRef>
              <c:f>PAG12!$Q$32:$Q$37</c:f>
              <c:numCache/>
            </c:numRef>
          </c:val>
          <c:smooth val="0"/>
        </c:ser>
        <c:marker val="1"/>
        <c:axId val="49046354"/>
        <c:axId val="38764003"/>
      </c:line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38764003"/>
        <c:crosses val="autoZero"/>
        <c:auto val="1"/>
        <c:lblOffset val="100"/>
        <c:tickLblSkip val="1"/>
        <c:noMultiLvlLbl val="0"/>
      </c:catAx>
      <c:valAx>
        <c:axId val="38764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49046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"/>
          <c:w val="0.2695"/>
          <c:h val="0.4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4B4B4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175"/>
          <c:w val="0.744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PAG12!$L$31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1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PAG12!$K$40:$K$45</c:f>
              <c:numCache/>
            </c:numRef>
          </c:cat>
          <c:val>
            <c:numRef>
              <c:f>PAG12!$L$40:$L$45</c:f>
              <c:numCache/>
            </c:numRef>
          </c:val>
          <c:smooth val="0"/>
        </c:ser>
        <c:ser>
          <c:idx val="1"/>
          <c:order val="1"/>
          <c:tx>
            <c:strRef>
              <c:f>PAG12!$M$31</c:f>
              <c:strCache>
                <c:ptCount val="1"/>
                <c:pt idx="0">
                  <c:v>PSOE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PAG12!$K$40:$K$45</c:f>
              <c:numCache/>
            </c:numRef>
          </c:cat>
          <c:val>
            <c:numRef>
              <c:f>PAG12!$M$40:$M$45</c:f>
              <c:numCache/>
            </c:numRef>
          </c:val>
          <c:smooth val="0"/>
        </c:ser>
        <c:ser>
          <c:idx val="2"/>
          <c:order val="2"/>
          <c:tx>
            <c:strRef>
              <c:f>PAG12!$N$31</c:f>
              <c:strCache>
                <c:ptCount val="1"/>
                <c:pt idx="0">
                  <c:v>PAR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PAG12!$K$40:$K$45</c:f>
              <c:numCache/>
            </c:numRef>
          </c:cat>
          <c:val>
            <c:numRef>
              <c:f>PAG12!$N$40:$N$45</c:f>
              <c:numCache/>
            </c:numRef>
          </c:val>
          <c:smooth val="0"/>
        </c:ser>
        <c:ser>
          <c:idx val="3"/>
          <c:order val="3"/>
          <c:tx>
            <c:strRef>
              <c:f>PAG12!$O$31</c:f>
              <c:strCache>
                <c:ptCount val="1"/>
                <c:pt idx="0">
                  <c:v>CHA</c:v>
                </c:pt>
              </c:strCache>
            </c:strRef>
          </c:tx>
          <c:spPr>
            <a:ln w="12700">
              <a:solidFill>
                <a:srgbClr val="01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PAG12!$K$40:$K$45</c:f>
              <c:numCache/>
            </c:numRef>
          </c:cat>
          <c:val>
            <c:numRef>
              <c:f>PAG12!$O$40:$O$45</c:f>
              <c:numCache/>
            </c:numRef>
          </c:val>
          <c:smooth val="0"/>
        </c:ser>
        <c:ser>
          <c:idx val="4"/>
          <c:order val="4"/>
          <c:tx>
            <c:strRef>
              <c:f>PAG12!$P$31</c:f>
              <c:strCache>
                <c:ptCount val="1"/>
                <c:pt idx="0">
                  <c:v>IU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PAG12!$K$40:$K$45</c:f>
              <c:numCache/>
            </c:numRef>
          </c:cat>
          <c:val>
            <c:numRef>
              <c:f>PAG12!$P$40:$P$45</c:f>
              <c:numCache/>
            </c:numRef>
          </c:val>
          <c:smooth val="0"/>
        </c:ser>
        <c:ser>
          <c:idx val="5"/>
          <c:order val="5"/>
          <c:tx>
            <c:strRef>
              <c:f>PAG12!$Q$31</c:f>
              <c:strCache>
                <c:ptCount val="1"/>
                <c:pt idx="0">
                  <c:v>RESTO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PAG12!$K$40:$K$45</c:f>
              <c:numCache/>
            </c:numRef>
          </c:cat>
          <c:val>
            <c:numRef>
              <c:f>PAG12!$Q$40:$Q$45</c:f>
              <c:numCache/>
            </c:numRef>
          </c:val>
          <c:smooth val="0"/>
        </c:ser>
        <c:marker val="1"/>
        <c:axId val="13331708"/>
        <c:axId val="52876509"/>
      </c:line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52876509"/>
        <c:crosses val="autoZero"/>
        <c:auto val="1"/>
        <c:lblOffset val="100"/>
        <c:tickLblSkip val="1"/>
        <c:noMultiLvlLbl val="0"/>
      </c:catAx>
      <c:valAx>
        <c:axId val="52876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13331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"/>
          <c:y val="0.00525"/>
          <c:w val="0.26875"/>
          <c:h val="0.4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4B4B4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3575"/>
          <c:w val="0.809"/>
          <c:h val="0.864"/>
        </c:manualLayout>
      </c:layout>
      <c:pieChart>
        <c:varyColors val="1"/>
        <c:ser>
          <c:idx val="0"/>
          <c:order val="0"/>
          <c:spPr>
            <a:solidFill>
              <a:srgbClr val="FDD669"/>
            </a:solidFill>
            <a:ln w="12700">
              <a:solidFill>
                <a:srgbClr val="4B4B4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B4B4B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val>
            <c:numRef>
              <c:f>PAG5!$J$9:$J$10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875"/>
          <c:w val="0.9292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PAG5!$N$57</c:f>
              <c:strCache>
                <c:ptCount val="1"/>
                <c:pt idx="0">
                  <c:v>valor catastral residencial</c:v>
                </c:pt>
              </c:strCache>
            </c:strRef>
          </c:tx>
          <c:spPr>
            <a:ln w="12700">
              <a:solidFill>
                <a:srgbClr val="01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PAG5!$M$58:$M$67</c:f>
              <c:numCache/>
            </c:numRef>
          </c:cat>
          <c:val>
            <c:numRef>
              <c:f>PAG5!$N$58:$N$67</c:f>
              <c:numCache/>
            </c:numRef>
          </c:val>
          <c:smooth val="0"/>
        </c:ser>
        <c:marker val="1"/>
        <c:axId val="37969732"/>
        <c:axId val="6183269"/>
      </c:line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-5400000"/>
          <a:lstStyle/>
          <a:p>
            <a:pPr>
              <a:defRPr lang="en-US" cap="none" sz="575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6183269"/>
        <c:crosses val="autoZero"/>
        <c:auto val="1"/>
        <c:lblOffset val="100"/>
        <c:tickLblSkip val="1"/>
        <c:noMultiLvlLbl val="0"/>
      </c:catAx>
      <c:valAx>
        <c:axId val="6183269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37969732"/>
        <c:crossesAt val="1"/>
        <c:crossBetween val="between"/>
        <c:dispUnits/>
      </c:valAx>
      <c:spPr>
        <a:noFill/>
        <a:ln w="3175">
          <a:solidFill>
            <a:srgbClr val="4B4B4B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"/>
          <c:w val="0.9795"/>
          <c:h val="0.939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PAG6!$N$6</c:f>
              <c:strCache>
                <c:ptCount val="1"/>
                <c:pt idx="0">
                  <c:v> Varones</c:v>
                </c:pt>
              </c:strCache>
            </c:strRef>
          </c:tx>
          <c:spPr>
            <a:solidFill>
              <a:srgbClr val="4B4B4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PAG6!$M$7:$M$25</c:f>
              <c:strCache/>
            </c:strRef>
          </c:cat>
          <c:val>
            <c:numRef>
              <c:f>PAG6!$N$7:$N$25</c:f>
              <c:numCache/>
            </c:numRef>
          </c:val>
        </c:ser>
        <c:ser>
          <c:idx val="0"/>
          <c:order val="1"/>
          <c:tx>
            <c:strRef>
              <c:f>PAG6!$O$6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PAG6!$M$7:$M$25</c:f>
              <c:strCache/>
            </c:strRef>
          </c:cat>
          <c:val>
            <c:numRef>
              <c:f>PAG6!$O$7:$O$25</c:f>
              <c:numCache/>
            </c:numRef>
          </c:val>
        </c:ser>
        <c:overlap val="100"/>
        <c:gapWidth val="20"/>
        <c:axId val="55649422"/>
        <c:axId val="31082751"/>
      </c:barChart>
      <c:catAx>
        <c:axId val="5564942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spPr>
          <a:ln w="3175">
            <a:solidFill>
              <a:srgbClr val="4B4B4B"/>
            </a:solidFill>
          </a:ln>
        </c:spPr>
        <c:crossAx val="31082751"/>
        <c:crosses val="autoZero"/>
        <c:auto val="1"/>
        <c:lblOffset val="100"/>
        <c:tickLblSkip val="1"/>
        <c:noMultiLvlLbl val="0"/>
      </c:catAx>
      <c:valAx>
        <c:axId val="31082751"/>
        <c:scaling>
          <c:orientation val="minMax"/>
          <c:max val="0.05"/>
          <c:min val="-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10000"/>
                    </a:solidFill>
                    <a:latin typeface="Arial"/>
                    <a:ea typeface="Arial"/>
                    <a:cs typeface="Arial"/>
                  </a:rPr>
                  <a:t>% población</a:t>
                </a:r>
              </a:p>
            </c:rich>
          </c:tx>
          <c:layout>
            <c:manualLayout>
              <c:xMode val="factor"/>
              <c:yMode val="factor"/>
              <c:x val="0.003"/>
              <c:y val="-0.1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5564942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PAG6!#REF!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4B4B4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PAG6!#REF!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PAG6!#REF!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PAG6!#REF!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20"/>
        <c:axId val="11309304"/>
        <c:axId val="34674873"/>
      </c:barChart>
      <c:catAx>
        <c:axId val="1130930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spPr>
          <a:ln w="3175">
            <a:solidFill>
              <a:srgbClr val="4B4B4B"/>
            </a:solidFill>
          </a:ln>
        </c:spPr>
        <c:crossAx val="34674873"/>
        <c:crosses val="autoZero"/>
        <c:auto val="1"/>
        <c:lblOffset val="100"/>
        <c:tickLblSkip val="1"/>
        <c:noMultiLvlLbl val="0"/>
      </c:catAx>
      <c:valAx>
        <c:axId val="34674873"/>
        <c:scaling>
          <c:orientation val="minMax"/>
          <c:max val="0.05"/>
          <c:min val="-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10000"/>
                    </a:solidFill>
                  </a:rPr>
                  <a:t>% 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11309304"/>
        <c:crossesAt val="1"/>
        <c:crossBetween val="between"/>
        <c:dispUnits/>
        <c:majorUnit val="0.01"/>
        <c:minorUnit val="0.001"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4B4B4B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4B4B4B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10000"/>
                </a:solidFill>
              </a:rPr>
              <a:t>Porcentajes de población según grupos de edad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PAG6!#REF!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PAG6!#REF!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PAG6!#REF!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1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PAG6!#REF!</c:f>
              <c:numCache>
                <c:ptCount val="1"/>
                <c:pt idx="0">
                  <c:v>1</c:v>
                </c:pt>
              </c:numCache>
            </c:numRef>
          </c:val>
        </c:ser>
        <c:axId val="43638402"/>
        <c:axId val="57201299"/>
      </c:bar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57201299"/>
        <c:crosses val="autoZero"/>
        <c:auto val="1"/>
        <c:lblOffset val="100"/>
        <c:tickLblSkip val="1"/>
        <c:noMultiLvlLbl val="0"/>
      </c:catAx>
      <c:valAx>
        <c:axId val="5720129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43638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4B4B4B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4B4B4B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104"/>
          <c:w val="0.9462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PAG7!$M$6</c:f>
              <c:strCache>
                <c:ptCount val="1"/>
                <c:pt idx="0">
                  <c:v>Nacimientos</c:v>
                </c:pt>
              </c:strCache>
            </c:strRef>
          </c:tx>
          <c:spPr>
            <a:ln w="12700">
              <a:solidFill>
                <a:srgbClr val="01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PAG7!$N$5:$AH$5</c:f>
              <c:numCache/>
            </c:numRef>
          </c:cat>
          <c:val>
            <c:numRef>
              <c:f>PAG7!$N$6:$AH$6</c:f>
              <c:numCache/>
            </c:numRef>
          </c:val>
          <c:smooth val="0"/>
        </c:ser>
        <c:ser>
          <c:idx val="1"/>
          <c:order val="1"/>
          <c:tx>
            <c:strRef>
              <c:f>PAG7!$M$7</c:f>
              <c:strCache>
                <c:ptCount val="1"/>
                <c:pt idx="0">
                  <c:v>Defunciones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PAG7!$N$5:$AH$5</c:f>
              <c:numCache/>
            </c:numRef>
          </c:cat>
          <c:val>
            <c:numRef>
              <c:f>PAG7!$N$7:$AH$7</c:f>
              <c:numCache/>
            </c:numRef>
          </c:val>
          <c:smooth val="0"/>
        </c:ser>
        <c:marker val="1"/>
        <c:axId val="45049644"/>
        <c:axId val="2793613"/>
      </c:line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auto val="1"/>
        <c:lblOffset val="100"/>
        <c:tickLblSkip val="1"/>
        <c:noMultiLvlLbl val="0"/>
      </c:catAx>
      <c:valAx>
        <c:axId val="2793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45049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0135"/>
          <c:w val="0.58725"/>
          <c:h val="0.1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4B4B4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7625"/>
          <c:h val="0.93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PAG8!$N$15:$N$19</c:f>
              <c:strCache/>
            </c:strRef>
          </c:cat>
          <c:val>
            <c:numRef>
              <c:f>PAG8!$O$15:$O$19</c:f>
              <c:numCache/>
            </c:numRef>
          </c:val>
          <c:smooth val="0"/>
        </c:ser>
        <c:marker val="1"/>
        <c:axId val="25142518"/>
        <c:axId val="24956071"/>
      </c:line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24956071"/>
        <c:crosses val="autoZero"/>
        <c:auto val="1"/>
        <c:lblOffset val="100"/>
        <c:tickLblSkip val="1"/>
        <c:noMultiLvlLbl val="0"/>
      </c:catAx>
      <c:valAx>
        <c:axId val="24956071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25142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39"/>
          <c:w val="0.7435"/>
          <c:h val="0.88225"/>
        </c:manualLayout>
      </c:layout>
      <c:pieChart>
        <c:varyColors val="1"/>
        <c:ser>
          <c:idx val="0"/>
          <c:order val="0"/>
          <c:spPr>
            <a:solidFill>
              <a:srgbClr val="FDD669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1000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4B4B4B"/>
              </a:solidFill>
              <a:ln w="3175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C0C0C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C0C0C0"/>
                </a:solidFill>
              </a:ln>
            </c:spPr>
          </c:dPt>
          <c:cat>
            <c:strRef>
              <c:f>PAG10!$C$6:$C$10</c:f>
              <c:strCache/>
            </c:strRef>
          </c:cat>
          <c:val>
            <c:numRef>
              <c:f>PAG10!$D$6:$D$10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image" Target="../media/image3.wmf" /><Relationship Id="rId4" Type="http://schemas.openxmlformats.org/officeDocument/2006/relationships/image" Target="../media/image2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3.wmf" /><Relationship Id="rId5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390525</xdr:colOff>
      <xdr:row>56</xdr:row>
      <xdr:rowOff>19050</xdr:rowOff>
    </xdr:to>
    <xdr:pic>
      <xdr:nvPicPr>
        <xdr:cNvPr id="1" name="Picture 4" descr="com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53325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11</xdr:col>
      <xdr:colOff>123825</xdr:colOff>
      <xdr:row>0</xdr:row>
      <xdr:rowOff>0</xdr:rowOff>
    </xdr:from>
    <xdr:to>
      <xdr:col>11</xdr:col>
      <xdr:colOff>476250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0547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0</xdr:colOff>
      <xdr:row>14</xdr:row>
      <xdr:rowOff>0</xdr:rowOff>
    </xdr:from>
    <xdr:to>
      <xdr:col>4</xdr:col>
      <xdr:colOff>352425</xdr:colOff>
      <xdr:row>23</xdr:row>
      <xdr:rowOff>28575</xdr:rowOff>
    </xdr:to>
    <xdr:graphicFrame>
      <xdr:nvGraphicFramePr>
        <xdr:cNvPr id="3" name="Gráfico 1"/>
        <xdr:cNvGraphicFramePr/>
      </xdr:nvGraphicFramePr>
      <xdr:xfrm>
        <a:off x="0" y="2657475"/>
        <a:ext cx="2543175" cy="154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114300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</xdr:col>
      <xdr:colOff>114300</xdr:colOff>
      <xdr:row>0</xdr:row>
      <xdr:rowOff>0</xdr:rowOff>
    </xdr:from>
    <xdr:to>
      <xdr:col>3</xdr:col>
      <xdr:colOff>9525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6262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8</xdr:col>
      <xdr:colOff>333375</xdr:colOff>
      <xdr:row>0</xdr:row>
      <xdr:rowOff>0</xdr:rowOff>
    </xdr:from>
    <xdr:to>
      <xdr:col>9</xdr:col>
      <xdr:colOff>0</xdr:colOff>
      <xdr:row>1</xdr:row>
      <xdr:rowOff>219075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7215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0</xdr:colOff>
      <xdr:row>5</xdr:row>
      <xdr:rowOff>171450</xdr:rowOff>
    </xdr:from>
    <xdr:to>
      <xdr:col>1</xdr:col>
      <xdr:colOff>609600</xdr:colOff>
      <xdr:row>12</xdr:row>
      <xdr:rowOff>38100</xdr:rowOff>
    </xdr:to>
    <xdr:graphicFrame>
      <xdr:nvGraphicFramePr>
        <xdr:cNvPr id="3" name="GráficoSectorParo"/>
        <xdr:cNvGraphicFramePr/>
      </xdr:nvGraphicFramePr>
      <xdr:xfrm>
        <a:off x="0" y="1257300"/>
        <a:ext cx="1238250" cy="105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95250</xdr:rowOff>
    </xdr:from>
    <xdr:to>
      <xdr:col>5</xdr:col>
      <xdr:colOff>381000</xdr:colOff>
      <xdr:row>25</xdr:row>
      <xdr:rowOff>123825</xdr:rowOff>
    </xdr:to>
    <xdr:graphicFrame>
      <xdr:nvGraphicFramePr>
        <xdr:cNvPr id="4" name="GráficoSerieParo"/>
        <xdr:cNvGraphicFramePr/>
      </xdr:nvGraphicFramePr>
      <xdr:xfrm>
        <a:off x="0" y="2933700"/>
        <a:ext cx="3629025" cy="152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619125</xdr:colOff>
      <xdr:row>49</xdr:row>
      <xdr:rowOff>95250</xdr:rowOff>
    </xdr:to>
    <xdr:graphicFrame>
      <xdr:nvGraphicFramePr>
        <xdr:cNvPr id="5" name="GráficoSectorContratos"/>
        <xdr:cNvGraphicFramePr/>
      </xdr:nvGraphicFramePr>
      <xdr:xfrm>
        <a:off x="0" y="7829550"/>
        <a:ext cx="1247775" cy="1152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</xdr:row>
      <xdr:rowOff>9525</xdr:rowOff>
    </xdr:from>
    <xdr:to>
      <xdr:col>8</xdr:col>
      <xdr:colOff>657225</xdr:colOff>
      <xdr:row>15</xdr:row>
      <xdr:rowOff>0</xdr:rowOff>
    </xdr:to>
    <xdr:graphicFrame>
      <xdr:nvGraphicFramePr>
        <xdr:cNvPr id="6" name="GráficoPirámideParo"/>
        <xdr:cNvGraphicFramePr/>
      </xdr:nvGraphicFramePr>
      <xdr:xfrm>
        <a:off x="3248025" y="1485900"/>
        <a:ext cx="2847975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19050</xdr:colOff>
      <xdr:row>44</xdr:row>
      <xdr:rowOff>19050</xdr:rowOff>
    </xdr:from>
    <xdr:to>
      <xdr:col>9</xdr:col>
      <xdr:colOff>0</xdr:colOff>
      <xdr:row>52</xdr:row>
      <xdr:rowOff>28575</xdr:rowOff>
    </xdr:to>
    <xdr:graphicFrame>
      <xdr:nvGraphicFramePr>
        <xdr:cNvPr id="7" name="GráficoPirámideContratos"/>
        <xdr:cNvGraphicFramePr/>
      </xdr:nvGraphicFramePr>
      <xdr:xfrm>
        <a:off x="3267075" y="8039100"/>
        <a:ext cx="2857500" cy="136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8</xdr:col>
      <xdr:colOff>352425</xdr:colOff>
      <xdr:row>0</xdr:row>
      <xdr:rowOff>0</xdr:rowOff>
    </xdr:from>
    <xdr:to>
      <xdr:col>8</xdr:col>
      <xdr:colOff>704850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371475</xdr:colOff>
      <xdr:row>5</xdr:row>
      <xdr:rowOff>66675</xdr:rowOff>
    </xdr:from>
    <xdr:to>
      <xdr:col>8</xdr:col>
      <xdr:colOff>714375</xdr:colOff>
      <xdr:row>12</xdr:row>
      <xdr:rowOff>0</xdr:rowOff>
    </xdr:to>
    <xdr:graphicFrame>
      <xdr:nvGraphicFramePr>
        <xdr:cNvPr id="3" name="Gráfico 1"/>
        <xdr:cNvGraphicFramePr/>
      </xdr:nvGraphicFramePr>
      <xdr:xfrm>
        <a:off x="2581275" y="1152525"/>
        <a:ext cx="3524250" cy="1238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9</xdr:col>
      <xdr:colOff>219075</xdr:colOff>
      <xdr:row>0</xdr:row>
      <xdr:rowOff>0</xdr:rowOff>
    </xdr:from>
    <xdr:to>
      <xdr:col>9</xdr:col>
      <xdr:colOff>571500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8</xdr:col>
      <xdr:colOff>295275</xdr:colOff>
      <xdr:row>0</xdr:row>
      <xdr:rowOff>19050</xdr:rowOff>
    </xdr:from>
    <xdr:to>
      <xdr:col>9</xdr:col>
      <xdr:colOff>0</xdr:colOff>
      <xdr:row>1</xdr:row>
      <xdr:rowOff>238125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34050" y="1905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3</xdr:col>
      <xdr:colOff>0</xdr:colOff>
      <xdr:row>4</xdr:row>
      <xdr:rowOff>66675</xdr:rowOff>
    </xdr:from>
    <xdr:to>
      <xdr:col>8</xdr:col>
      <xdr:colOff>590550</xdr:colOff>
      <xdr:row>13</xdr:row>
      <xdr:rowOff>38100</xdr:rowOff>
    </xdr:to>
    <xdr:graphicFrame>
      <xdr:nvGraphicFramePr>
        <xdr:cNvPr id="3" name="Gráfico 1"/>
        <xdr:cNvGraphicFramePr/>
      </xdr:nvGraphicFramePr>
      <xdr:xfrm>
        <a:off x="2200275" y="1209675"/>
        <a:ext cx="3829050" cy="159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6</xdr:col>
      <xdr:colOff>561975</xdr:colOff>
      <xdr:row>0</xdr:row>
      <xdr:rowOff>19050</xdr:rowOff>
    </xdr:from>
    <xdr:to>
      <xdr:col>7</xdr:col>
      <xdr:colOff>9525</xdr:colOff>
      <xdr:row>1</xdr:row>
      <xdr:rowOff>238125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34050" y="1905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257175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6</xdr:col>
      <xdr:colOff>209550</xdr:colOff>
      <xdr:row>0</xdr:row>
      <xdr:rowOff>0</xdr:rowOff>
    </xdr:from>
    <xdr:to>
      <xdr:col>6</xdr:col>
      <xdr:colOff>561975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2452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35</xdr:row>
      <xdr:rowOff>247650</xdr:rowOff>
    </xdr:from>
    <xdr:ext cx="2876550" cy="1895475"/>
    <xdr:graphicFrame>
      <xdr:nvGraphicFramePr>
        <xdr:cNvPr id="1" name="Chart 1"/>
        <xdr:cNvGraphicFramePr/>
      </xdr:nvGraphicFramePr>
      <xdr:xfrm>
        <a:off x="2924175" y="6810375"/>
        <a:ext cx="28765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35</xdr:row>
      <xdr:rowOff>247650</xdr:rowOff>
    </xdr:from>
    <xdr:ext cx="2886075" cy="1905000"/>
    <xdr:graphicFrame>
      <xdr:nvGraphicFramePr>
        <xdr:cNvPr id="2" name="Chart 2"/>
        <xdr:cNvGraphicFramePr/>
      </xdr:nvGraphicFramePr>
      <xdr:xfrm>
        <a:off x="0" y="6810375"/>
        <a:ext cx="28860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7</xdr:col>
      <xdr:colOff>180975</xdr:colOff>
      <xdr:row>0</xdr:row>
      <xdr:rowOff>0</xdr:rowOff>
    </xdr:from>
    <xdr:to>
      <xdr:col>7</xdr:col>
      <xdr:colOff>533400</xdr:colOff>
      <xdr:row>1</xdr:row>
      <xdr:rowOff>219075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45782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8</xdr:col>
      <xdr:colOff>238125</xdr:colOff>
      <xdr:row>0</xdr:row>
      <xdr:rowOff>0</xdr:rowOff>
    </xdr:from>
    <xdr:to>
      <xdr:col>8</xdr:col>
      <xdr:colOff>590550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9595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438150</xdr:colOff>
      <xdr:row>0</xdr:row>
      <xdr:rowOff>0</xdr:rowOff>
    </xdr:from>
    <xdr:to>
      <xdr:col>6</xdr:col>
      <xdr:colOff>790575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1114425</xdr:colOff>
      <xdr:row>0</xdr:row>
      <xdr:rowOff>0</xdr:rowOff>
    </xdr:from>
    <xdr:to>
      <xdr:col>6</xdr:col>
      <xdr:colOff>1466850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4</xdr:col>
      <xdr:colOff>1371600</xdr:colOff>
      <xdr:row>0</xdr:row>
      <xdr:rowOff>0</xdr:rowOff>
    </xdr:from>
    <xdr:to>
      <xdr:col>4</xdr:col>
      <xdr:colOff>1724025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180975</xdr:colOff>
      <xdr:row>0</xdr:row>
      <xdr:rowOff>9525</xdr:rowOff>
    </xdr:from>
    <xdr:to>
      <xdr:col>11</xdr:col>
      <xdr:colOff>533400</xdr:colOff>
      <xdr:row>1</xdr:row>
      <xdr:rowOff>228600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62625" y="9525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0</xdr:colOff>
      <xdr:row>0</xdr:row>
      <xdr:rowOff>9525</xdr:rowOff>
    </xdr:from>
    <xdr:to>
      <xdr:col>1</xdr:col>
      <xdr:colOff>171450</xdr:colOff>
      <xdr:row>1</xdr:row>
      <xdr:rowOff>228600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95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1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200025</xdr:colOff>
      <xdr:row>0</xdr:row>
      <xdr:rowOff>0</xdr:rowOff>
    </xdr:from>
    <xdr:to>
      <xdr:col>10</xdr:col>
      <xdr:colOff>552450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5310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0</xdr:colOff>
      <xdr:row>6</xdr:row>
      <xdr:rowOff>28575</xdr:rowOff>
    </xdr:from>
    <xdr:to>
      <xdr:col>1</xdr:col>
      <xdr:colOff>962025</xdr:colOff>
      <xdr:row>11</xdr:row>
      <xdr:rowOff>19050</xdr:rowOff>
    </xdr:to>
    <xdr:graphicFrame>
      <xdr:nvGraphicFramePr>
        <xdr:cNvPr id="3" name="Chart 3"/>
        <xdr:cNvGraphicFramePr/>
      </xdr:nvGraphicFramePr>
      <xdr:xfrm>
        <a:off x="0" y="1390650"/>
        <a:ext cx="1123950" cy="105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76200</xdr:colOff>
      <xdr:row>6</xdr:row>
      <xdr:rowOff>47625</xdr:rowOff>
    </xdr:from>
    <xdr:to>
      <xdr:col>7</xdr:col>
      <xdr:colOff>1047750</xdr:colOff>
      <xdr:row>11</xdr:row>
      <xdr:rowOff>47625</xdr:rowOff>
    </xdr:to>
    <xdr:graphicFrame>
      <xdr:nvGraphicFramePr>
        <xdr:cNvPr id="4" name="Chart 4"/>
        <xdr:cNvGraphicFramePr/>
      </xdr:nvGraphicFramePr>
      <xdr:xfrm>
        <a:off x="3238500" y="1409700"/>
        <a:ext cx="1133475" cy="106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123825</xdr:colOff>
      <xdr:row>42</xdr:row>
      <xdr:rowOff>47625</xdr:rowOff>
    </xdr:from>
    <xdr:to>
      <xdr:col>10</xdr:col>
      <xdr:colOff>514350</xdr:colOff>
      <xdr:row>50</xdr:row>
      <xdr:rowOff>142875</xdr:rowOff>
    </xdr:to>
    <xdr:graphicFrame>
      <xdr:nvGraphicFramePr>
        <xdr:cNvPr id="5" name="Chart 5"/>
        <xdr:cNvGraphicFramePr/>
      </xdr:nvGraphicFramePr>
      <xdr:xfrm>
        <a:off x="3286125" y="7772400"/>
        <a:ext cx="2781300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-0.001</cdr:y>
    </cdr:from>
    <cdr:to>
      <cdr:x>1</cdr:x>
      <cdr:y>-0.001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85725</xdr:rowOff>
    </xdr:from>
    <xdr:to>
      <xdr:col>6</xdr:col>
      <xdr:colOff>171450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0" y="1438275"/>
        <a:ext cx="33242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6038850" y="1152525"/>
        <a:ext cx="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6038850" y="43243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295275</xdr:colOff>
      <xdr:row>0</xdr:row>
      <xdr:rowOff>0</xdr:rowOff>
    </xdr:from>
    <xdr:to>
      <xdr:col>11</xdr:col>
      <xdr:colOff>85725</xdr:colOff>
      <xdr:row>1</xdr:row>
      <xdr:rowOff>219075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77215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0</xdr:colOff>
      <xdr:row>0</xdr:row>
      <xdr:rowOff>0</xdr:rowOff>
    </xdr:from>
    <xdr:to>
      <xdr:col>10</xdr:col>
      <xdr:colOff>352425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7215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5</xdr:col>
      <xdr:colOff>38100</xdr:colOff>
      <xdr:row>4</xdr:row>
      <xdr:rowOff>171450</xdr:rowOff>
    </xdr:from>
    <xdr:to>
      <xdr:col>10</xdr:col>
      <xdr:colOff>342900</xdr:colOff>
      <xdr:row>12</xdr:row>
      <xdr:rowOff>114300</xdr:rowOff>
    </xdr:to>
    <xdr:graphicFrame>
      <xdr:nvGraphicFramePr>
        <xdr:cNvPr id="3" name="Chart 3"/>
        <xdr:cNvGraphicFramePr/>
      </xdr:nvGraphicFramePr>
      <xdr:xfrm>
        <a:off x="3190875" y="1104900"/>
        <a:ext cx="292417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onansa.aragon.es:81/Tote\EstadisticaTerritorial2012\Fichas2012\ModeloFicha\ModeloFicha_comar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0_2"/>
      <sheetName val="PAG11"/>
      <sheetName val="PAG11_2"/>
      <sheetName val="PAG12"/>
      <sheetName val="PAG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A12"/>
  <sheetViews>
    <sheetView showGridLines="0" tabSelected="1" zoomScaleSheetLayoutView="100" zoomScalePageLayoutView="0" workbookViewId="0" topLeftCell="A1">
      <selection activeCell="A3" sqref="A3"/>
    </sheetView>
  </sheetViews>
  <sheetFormatPr defaultColWidth="6.7109375" defaultRowHeight="15" customHeight="1"/>
  <cols>
    <col min="1" max="16384" width="6.7109375" style="399" customWidth="1"/>
  </cols>
  <sheetData>
    <row r="12" ht="15" customHeight="1">
      <c r="A12" s="398"/>
    </row>
  </sheetData>
  <sheetProtection/>
  <printOptions/>
  <pageMargins left="0.3937007874015748" right="0.7874015748031497" top="0.3937007874015748" bottom="0.984251968503937" header="0" footer="0.3937007874015748"/>
  <pageSetup horizontalDpi="600" verticalDpi="600" orientation="portrait" paperSize="9" scale="85" r:id="rId2"/>
  <headerFooter alignWithMargins="0">
    <oddFooter>&amp;L&amp;7
Información estadística territorial. Última actualización: 12-02-2014.&amp;R&amp;7
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4"/>
  <sheetViews>
    <sheetView showGridLines="0" zoomScaleSheetLayoutView="100" zoomScalePageLayoutView="0" workbookViewId="0" topLeftCell="A1">
      <selection activeCell="A3" sqref="A3"/>
    </sheetView>
  </sheetViews>
  <sheetFormatPr defaultColWidth="10.28125" defaultRowHeight="12.75"/>
  <cols>
    <col min="1" max="1" width="5.57421875" style="217" customWidth="1"/>
    <col min="2" max="2" width="79.140625" style="217" customWidth="1"/>
    <col min="3" max="3" width="6.8515625" style="217" customWidth="1"/>
    <col min="4" max="7" width="10.28125" style="217" customWidth="1"/>
    <col min="8" max="8" width="10.421875" style="217" customWidth="1"/>
    <col min="9" max="12" width="10.28125" style="217" customWidth="1"/>
    <col min="13" max="20" width="10.28125" style="344" customWidth="1"/>
    <col min="21" max="16384" width="10.28125" style="217" customWidth="1"/>
  </cols>
  <sheetData>
    <row r="1" spans="2:20" s="1" customFormat="1" ht="13.5" customHeight="1">
      <c r="B1" s="3"/>
      <c r="C1" s="3"/>
      <c r="E1" s="157"/>
      <c r="M1" s="328"/>
      <c r="N1" s="328"/>
      <c r="O1" s="328"/>
      <c r="P1" s="328"/>
      <c r="Q1" s="328"/>
      <c r="R1" s="328"/>
      <c r="S1" s="328"/>
      <c r="T1" s="328"/>
    </row>
    <row r="2" spans="1:20" s="1" customFormat="1" ht="21" customHeight="1">
      <c r="A2" s="261" t="s">
        <v>905</v>
      </c>
      <c r="B2" s="260"/>
      <c r="C2" s="260"/>
      <c r="M2" s="328"/>
      <c r="N2" s="328"/>
      <c r="O2" s="328"/>
      <c r="P2" s="328"/>
      <c r="Q2" s="328"/>
      <c r="R2" s="328"/>
      <c r="S2" s="328"/>
      <c r="T2" s="328"/>
    </row>
    <row r="3" spans="1:22" s="64" customFormat="1" ht="21" customHeight="1">
      <c r="A3" s="583" t="s">
        <v>0</v>
      </c>
      <c r="B3" s="136"/>
      <c r="C3" s="22" t="s">
        <v>244</v>
      </c>
      <c r="D3" s="137"/>
      <c r="E3" s="137"/>
      <c r="F3" s="137"/>
      <c r="G3" s="9"/>
      <c r="H3" s="9"/>
      <c r="I3" s="9"/>
      <c r="J3" s="9"/>
      <c r="K3" s="9"/>
      <c r="L3" s="9"/>
      <c r="M3" s="342"/>
      <c r="N3" s="342"/>
      <c r="O3" s="342"/>
      <c r="P3" s="342"/>
      <c r="Q3" s="342"/>
      <c r="R3" s="342"/>
      <c r="S3" s="342"/>
      <c r="T3" s="342"/>
      <c r="U3" s="9"/>
      <c r="V3" s="112"/>
    </row>
    <row r="4" spans="1:21" ht="17.25" customHeight="1">
      <c r="A4" s="507" t="s">
        <v>138</v>
      </c>
      <c r="B4" s="508" t="s">
        <v>139</v>
      </c>
      <c r="C4" s="509" t="s">
        <v>140</v>
      </c>
      <c r="D4" s="216"/>
      <c r="E4" s="216"/>
      <c r="F4" s="216"/>
      <c r="G4" s="216"/>
      <c r="H4" s="216"/>
      <c r="I4" s="216"/>
      <c r="J4" s="216"/>
      <c r="K4" s="216"/>
      <c r="L4" s="216"/>
      <c r="M4" s="343"/>
      <c r="N4" s="343"/>
      <c r="O4" s="343"/>
      <c r="P4" s="343"/>
      <c r="Q4" s="343"/>
      <c r="R4" s="343"/>
      <c r="S4" s="343"/>
      <c r="T4" s="343"/>
      <c r="U4" s="216"/>
    </row>
    <row r="5" spans="1:21" ht="15.75" customHeight="1">
      <c r="A5" s="584"/>
      <c r="B5" s="356"/>
      <c r="C5" s="585"/>
      <c r="D5" s="216"/>
      <c r="E5" s="216"/>
      <c r="F5" s="216"/>
      <c r="G5" s="216"/>
      <c r="H5" s="216"/>
      <c r="I5" s="216"/>
      <c r="J5" s="216"/>
      <c r="K5" s="216"/>
      <c r="L5" s="216"/>
      <c r="M5" s="343"/>
      <c r="N5" s="343"/>
      <c r="O5" s="343"/>
      <c r="P5" s="343"/>
      <c r="Q5" s="343"/>
      <c r="R5" s="343"/>
      <c r="S5" s="343"/>
      <c r="T5" s="343"/>
      <c r="U5" s="216"/>
    </row>
    <row r="6" spans="1:20" s="216" customFormat="1" ht="12" customHeight="1">
      <c r="A6" s="586" t="s">
        <v>253</v>
      </c>
      <c r="B6" s="587" t="s">
        <v>558</v>
      </c>
      <c r="C6" s="588">
        <v>1077</v>
      </c>
      <c r="M6" s="343"/>
      <c r="N6" s="343"/>
      <c r="O6" s="343"/>
      <c r="P6" s="343"/>
      <c r="Q6" s="343"/>
      <c r="R6" s="343"/>
      <c r="S6" s="343"/>
      <c r="T6" s="343"/>
    </row>
    <row r="7" spans="1:20" s="216" customFormat="1" ht="12" customHeight="1">
      <c r="A7" s="589" t="s">
        <v>254</v>
      </c>
      <c r="B7" s="510" t="s">
        <v>559</v>
      </c>
      <c r="C7" s="590">
        <v>6</v>
      </c>
      <c r="M7" s="343"/>
      <c r="N7" s="343"/>
      <c r="O7" s="343"/>
      <c r="P7" s="343"/>
      <c r="Q7" s="343"/>
      <c r="R7" s="343"/>
      <c r="S7" s="343"/>
      <c r="T7" s="343"/>
    </row>
    <row r="8" spans="1:20" s="216" customFormat="1" ht="12" customHeight="1">
      <c r="A8" s="589" t="s">
        <v>560</v>
      </c>
      <c r="B8" s="510" t="s">
        <v>561</v>
      </c>
      <c r="C8" s="590">
        <v>22</v>
      </c>
      <c r="M8" s="343"/>
      <c r="N8" s="343"/>
      <c r="O8" s="343"/>
      <c r="P8" s="343"/>
      <c r="Q8" s="343"/>
      <c r="R8" s="343"/>
      <c r="S8" s="343"/>
      <c r="T8" s="343"/>
    </row>
    <row r="9" spans="1:20" s="216" customFormat="1" ht="12" customHeight="1">
      <c r="A9" s="589" t="s">
        <v>255</v>
      </c>
      <c r="B9" s="510" t="s">
        <v>562</v>
      </c>
      <c r="C9" s="590">
        <v>0</v>
      </c>
      <c r="M9" s="343"/>
      <c r="N9" s="343"/>
      <c r="O9" s="343"/>
      <c r="P9" s="343"/>
      <c r="Q9" s="343"/>
      <c r="R9" s="343"/>
      <c r="S9" s="343"/>
      <c r="T9" s="343"/>
    </row>
    <row r="10" spans="1:20" s="216" customFormat="1" ht="12" customHeight="1">
      <c r="A10" s="589" t="s">
        <v>563</v>
      </c>
      <c r="B10" s="511" t="s">
        <v>564</v>
      </c>
      <c r="C10" s="590">
        <v>0</v>
      </c>
      <c r="M10" s="343"/>
      <c r="N10" s="343"/>
      <c r="O10" s="343"/>
      <c r="P10" s="343"/>
      <c r="Q10" s="343"/>
      <c r="R10" s="343"/>
      <c r="S10" s="343"/>
      <c r="T10" s="343"/>
    </row>
    <row r="11" spans="1:20" s="216" customFormat="1" ht="12" customHeight="1">
      <c r="A11" s="589" t="s">
        <v>565</v>
      </c>
      <c r="B11" s="510" t="s">
        <v>256</v>
      </c>
      <c r="C11" s="590">
        <v>0</v>
      </c>
      <c r="M11" s="343"/>
      <c r="N11" s="343"/>
      <c r="O11" s="343"/>
      <c r="P11" s="343"/>
      <c r="Q11" s="343"/>
      <c r="R11" s="343"/>
      <c r="S11" s="343"/>
      <c r="T11" s="343"/>
    </row>
    <row r="12" spans="1:20" s="216" customFormat="1" ht="12" customHeight="1">
      <c r="A12" s="589" t="s">
        <v>566</v>
      </c>
      <c r="B12" s="510" t="s">
        <v>567</v>
      </c>
      <c r="C12" s="590">
        <v>12</v>
      </c>
      <c r="M12" s="343"/>
      <c r="N12" s="343"/>
      <c r="O12" s="343"/>
      <c r="P12" s="343"/>
      <c r="Q12" s="343"/>
      <c r="R12" s="343"/>
      <c r="S12" s="343"/>
      <c r="T12" s="343"/>
    </row>
    <row r="13" spans="1:20" s="216" customFormat="1" ht="12" customHeight="1">
      <c r="A13" s="589" t="s">
        <v>568</v>
      </c>
      <c r="B13" s="510" t="s">
        <v>569</v>
      </c>
      <c r="C13" s="590">
        <v>0</v>
      </c>
      <c r="M13" s="343"/>
      <c r="N13" s="343"/>
      <c r="O13" s="343"/>
      <c r="P13" s="343"/>
      <c r="Q13" s="343"/>
      <c r="R13" s="343"/>
      <c r="S13" s="343"/>
      <c r="T13" s="343"/>
    </row>
    <row r="14" spans="1:20" s="216" customFormat="1" ht="12" customHeight="1">
      <c r="A14" s="589">
        <v>10</v>
      </c>
      <c r="B14" s="510" t="s">
        <v>570</v>
      </c>
      <c r="C14" s="590">
        <v>203</v>
      </c>
      <c r="M14" s="343"/>
      <c r="N14" s="343"/>
      <c r="O14" s="343"/>
      <c r="P14" s="343"/>
      <c r="Q14" s="343"/>
      <c r="R14" s="343"/>
      <c r="S14" s="343"/>
      <c r="T14" s="343"/>
    </row>
    <row r="15" spans="1:20" s="216" customFormat="1" ht="12" customHeight="1">
      <c r="A15" s="589">
        <v>11</v>
      </c>
      <c r="B15" s="510" t="s">
        <v>571</v>
      </c>
      <c r="C15" s="590">
        <v>191</v>
      </c>
      <c r="M15" s="343"/>
      <c r="N15" s="343"/>
      <c r="O15" s="343"/>
      <c r="P15" s="343"/>
      <c r="Q15" s="343"/>
      <c r="R15" s="343"/>
      <c r="S15" s="343"/>
      <c r="T15" s="343"/>
    </row>
    <row r="16" spans="1:20" s="216" customFormat="1" ht="12" customHeight="1">
      <c r="A16" s="589">
        <v>12</v>
      </c>
      <c r="B16" s="510" t="s">
        <v>257</v>
      </c>
      <c r="C16" s="590">
        <v>0</v>
      </c>
      <c r="M16" s="343"/>
      <c r="N16" s="343"/>
      <c r="O16" s="343"/>
      <c r="P16" s="343"/>
      <c r="Q16" s="343"/>
      <c r="R16" s="343"/>
      <c r="S16" s="343"/>
      <c r="T16" s="343"/>
    </row>
    <row r="17" spans="1:20" s="216" customFormat="1" ht="12" customHeight="1">
      <c r="A17" s="589">
        <v>13</v>
      </c>
      <c r="B17" s="510" t="s">
        <v>258</v>
      </c>
      <c r="C17" s="590">
        <v>2</v>
      </c>
      <c r="M17" s="343"/>
      <c r="N17" s="343"/>
      <c r="O17" s="343"/>
      <c r="P17" s="343"/>
      <c r="Q17" s="343"/>
      <c r="R17" s="343"/>
      <c r="S17" s="343"/>
      <c r="T17" s="343"/>
    </row>
    <row r="18" spans="1:20" s="216" customFormat="1" ht="12" customHeight="1">
      <c r="A18" s="589">
        <v>14</v>
      </c>
      <c r="B18" s="511" t="s">
        <v>572</v>
      </c>
      <c r="C18" s="590">
        <v>4</v>
      </c>
      <c r="M18" s="343"/>
      <c r="N18" s="343"/>
      <c r="O18" s="343"/>
      <c r="P18" s="343"/>
      <c r="Q18" s="343"/>
      <c r="R18" s="343"/>
      <c r="S18" s="343"/>
      <c r="T18" s="343"/>
    </row>
    <row r="19" spans="1:20" s="216" customFormat="1" ht="12" customHeight="1">
      <c r="A19" s="589">
        <v>15</v>
      </c>
      <c r="B19" s="510" t="s">
        <v>573</v>
      </c>
      <c r="C19" s="590">
        <v>144</v>
      </c>
      <c r="M19" s="343"/>
      <c r="N19" s="343"/>
      <c r="O19" s="343"/>
      <c r="P19" s="343"/>
      <c r="Q19" s="343"/>
      <c r="R19" s="343"/>
      <c r="S19" s="343"/>
      <c r="T19" s="343"/>
    </row>
    <row r="20" spans="1:20" s="216" customFormat="1" ht="12" customHeight="1">
      <c r="A20" s="589">
        <v>16</v>
      </c>
      <c r="B20" s="510" t="s">
        <v>259</v>
      </c>
      <c r="C20" s="590">
        <v>35</v>
      </c>
      <c r="M20" s="343"/>
      <c r="N20" s="343"/>
      <c r="O20" s="343"/>
      <c r="P20" s="343"/>
      <c r="Q20" s="343"/>
      <c r="R20" s="343"/>
      <c r="S20" s="343"/>
      <c r="T20" s="343"/>
    </row>
    <row r="21" spans="1:20" s="216" customFormat="1" ht="12" customHeight="1">
      <c r="A21" s="589">
        <v>17</v>
      </c>
      <c r="B21" s="510" t="s">
        <v>260</v>
      </c>
      <c r="C21" s="590">
        <v>48</v>
      </c>
      <c r="M21" s="343"/>
      <c r="N21" s="343"/>
      <c r="O21" s="343"/>
      <c r="P21" s="343"/>
      <c r="Q21" s="343"/>
      <c r="R21" s="343"/>
      <c r="S21" s="343"/>
      <c r="T21" s="343"/>
    </row>
    <row r="22" spans="1:20" s="216" customFormat="1" ht="12" customHeight="1">
      <c r="A22" s="589">
        <v>18</v>
      </c>
      <c r="B22" s="510" t="s">
        <v>574</v>
      </c>
      <c r="C22" s="590">
        <v>39</v>
      </c>
      <c r="M22" s="343"/>
      <c r="N22" s="343"/>
      <c r="O22" s="343"/>
      <c r="P22" s="343"/>
      <c r="Q22" s="343"/>
      <c r="R22" s="343"/>
      <c r="S22" s="343"/>
      <c r="T22" s="343"/>
    </row>
    <row r="23" spans="1:20" s="216" customFormat="1" ht="12" customHeight="1">
      <c r="A23" s="589">
        <v>19</v>
      </c>
      <c r="B23" s="510" t="s">
        <v>575</v>
      </c>
      <c r="C23" s="590">
        <v>0</v>
      </c>
      <c r="M23" s="343"/>
      <c r="N23" s="343"/>
      <c r="O23" s="343"/>
      <c r="P23" s="343"/>
      <c r="Q23" s="343"/>
      <c r="R23" s="343"/>
      <c r="S23" s="343"/>
      <c r="T23" s="343"/>
    </row>
    <row r="24" spans="1:20" s="216" customFormat="1" ht="12" customHeight="1">
      <c r="A24" s="589">
        <v>20</v>
      </c>
      <c r="B24" s="510" t="s">
        <v>261</v>
      </c>
      <c r="C24" s="590">
        <v>377</v>
      </c>
      <c r="M24" s="343"/>
      <c r="N24" s="343"/>
      <c r="O24" s="343"/>
      <c r="P24" s="343"/>
      <c r="Q24" s="343"/>
      <c r="R24" s="343"/>
      <c r="S24" s="343"/>
      <c r="T24" s="343"/>
    </row>
    <row r="25" spans="1:20" s="216" customFormat="1" ht="12" customHeight="1">
      <c r="A25" s="589">
        <v>21</v>
      </c>
      <c r="B25" s="510" t="s">
        <v>576</v>
      </c>
      <c r="C25" s="590">
        <v>3</v>
      </c>
      <c r="M25" s="343"/>
      <c r="N25" s="343"/>
      <c r="O25" s="343"/>
      <c r="P25" s="343"/>
      <c r="Q25" s="343"/>
      <c r="R25" s="343"/>
      <c r="S25" s="343"/>
      <c r="T25" s="343"/>
    </row>
    <row r="26" spans="1:20" s="216" customFormat="1" ht="12" customHeight="1">
      <c r="A26" s="589">
        <v>22</v>
      </c>
      <c r="B26" s="510" t="s">
        <v>577</v>
      </c>
      <c r="C26" s="590">
        <v>14</v>
      </c>
      <c r="M26" s="343"/>
      <c r="N26" s="343"/>
      <c r="O26" s="343"/>
      <c r="P26" s="343"/>
      <c r="Q26" s="343"/>
      <c r="R26" s="343"/>
      <c r="S26" s="343"/>
      <c r="T26" s="343"/>
    </row>
    <row r="27" spans="1:20" s="216" customFormat="1" ht="12" customHeight="1">
      <c r="A27" s="589">
        <v>23</v>
      </c>
      <c r="B27" s="510" t="s">
        <v>262</v>
      </c>
      <c r="C27" s="590">
        <v>92</v>
      </c>
      <c r="M27" s="343"/>
      <c r="N27" s="343"/>
      <c r="O27" s="343"/>
      <c r="P27" s="343"/>
      <c r="Q27" s="343"/>
      <c r="R27" s="343"/>
      <c r="S27" s="343"/>
      <c r="T27" s="343"/>
    </row>
    <row r="28" spans="1:20" s="216" customFormat="1" ht="12" customHeight="1">
      <c r="A28" s="589">
        <v>24</v>
      </c>
      <c r="B28" s="510" t="s">
        <v>578</v>
      </c>
      <c r="C28" s="590">
        <v>18</v>
      </c>
      <c r="M28" s="343"/>
      <c r="N28" s="343"/>
      <c r="O28" s="343"/>
      <c r="P28" s="343"/>
      <c r="Q28" s="343"/>
      <c r="R28" s="343"/>
      <c r="S28" s="343"/>
      <c r="T28" s="343"/>
    </row>
    <row r="29" spans="1:20" s="216" customFormat="1" ht="12" customHeight="1">
      <c r="A29" s="589">
        <v>25</v>
      </c>
      <c r="B29" s="510" t="s">
        <v>263</v>
      </c>
      <c r="C29" s="590">
        <v>103</v>
      </c>
      <c r="M29" s="343"/>
      <c r="N29" s="343"/>
      <c r="O29" s="343"/>
      <c r="P29" s="343"/>
      <c r="Q29" s="343"/>
      <c r="R29" s="343"/>
      <c r="S29" s="343"/>
      <c r="T29" s="343"/>
    </row>
    <row r="30" spans="1:20" s="216" customFormat="1" ht="12" customHeight="1">
      <c r="A30" s="589">
        <v>26</v>
      </c>
      <c r="B30" s="510" t="s">
        <v>579</v>
      </c>
      <c r="C30" s="590">
        <v>35</v>
      </c>
      <c r="M30" s="343"/>
      <c r="N30" s="343"/>
      <c r="O30" s="343"/>
      <c r="P30" s="343"/>
      <c r="Q30" s="343"/>
      <c r="R30" s="343"/>
      <c r="S30" s="343"/>
      <c r="T30" s="343"/>
    </row>
    <row r="31" spans="1:20" s="216" customFormat="1" ht="12" customHeight="1">
      <c r="A31" s="589">
        <v>27</v>
      </c>
      <c r="B31" s="510" t="s">
        <v>580</v>
      </c>
      <c r="C31" s="590">
        <v>21</v>
      </c>
      <c r="M31" s="343"/>
      <c r="N31" s="343"/>
      <c r="O31" s="343"/>
      <c r="P31" s="343"/>
      <c r="Q31" s="343"/>
      <c r="R31" s="343"/>
      <c r="S31" s="343"/>
      <c r="T31" s="343"/>
    </row>
    <row r="32" spans="1:20" s="216" customFormat="1" ht="12" customHeight="1">
      <c r="A32" s="589">
        <v>28</v>
      </c>
      <c r="B32" s="510" t="s">
        <v>581</v>
      </c>
      <c r="C32" s="590">
        <v>76</v>
      </c>
      <c r="M32" s="343"/>
      <c r="N32" s="343"/>
      <c r="O32" s="343"/>
      <c r="P32" s="343"/>
      <c r="Q32" s="343"/>
      <c r="R32" s="343"/>
      <c r="S32" s="343"/>
      <c r="T32" s="343"/>
    </row>
    <row r="33" spans="1:20" s="216" customFormat="1" ht="12" customHeight="1">
      <c r="A33" s="589">
        <v>29</v>
      </c>
      <c r="B33" s="510" t="s">
        <v>264</v>
      </c>
      <c r="C33" s="590">
        <v>18</v>
      </c>
      <c r="M33" s="343"/>
      <c r="N33" s="343"/>
      <c r="O33" s="343"/>
      <c r="P33" s="343"/>
      <c r="Q33" s="343"/>
      <c r="R33" s="343"/>
      <c r="S33" s="343"/>
      <c r="T33" s="343"/>
    </row>
    <row r="34" spans="1:20" s="216" customFormat="1" ht="12" customHeight="1">
      <c r="A34" s="589">
        <v>30</v>
      </c>
      <c r="B34" s="510" t="s">
        <v>265</v>
      </c>
      <c r="C34" s="590">
        <v>1</v>
      </c>
      <c r="M34" s="343"/>
      <c r="N34" s="343"/>
      <c r="O34" s="343"/>
      <c r="P34" s="343"/>
      <c r="Q34" s="343"/>
      <c r="R34" s="343"/>
      <c r="S34" s="343"/>
      <c r="T34" s="343"/>
    </row>
    <row r="35" spans="1:20" s="216" customFormat="1" ht="12" customHeight="1">
      <c r="A35" s="589">
        <v>31</v>
      </c>
      <c r="B35" s="510" t="s">
        <v>582</v>
      </c>
      <c r="C35" s="590">
        <v>24</v>
      </c>
      <c r="M35" s="343"/>
      <c r="N35" s="343"/>
      <c r="O35" s="343"/>
      <c r="P35" s="343"/>
      <c r="Q35" s="343"/>
      <c r="R35" s="343"/>
      <c r="S35" s="343"/>
      <c r="T35" s="343"/>
    </row>
    <row r="36" spans="1:20" s="216" customFormat="1" ht="12" customHeight="1">
      <c r="A36" s="589">
        <v>32</v>
      </c>
      <c r="B36" s="510" t="s">
        <v>583</v>
      </c>
      <c r="C36" s="590">
        <v>4</v>
      </c>
      <c r="M36" s="343"/>
      <c r="N36" s="343"/>
      <c r="O36" s="343"/>
      <c r="P36" s="343"/>
      <c r="Q36" s="343"/>
      <c r="R36" s="343"/>
      <c r="S36" s="343"/>
      <c r="T36" s="343"/>
    </row>
    <row r="37" spans="1:20" s="216" customFormat="1" ht="12" customHeight="1">
      <c r="A37" s="589">
        <v>33</v>
      </c>
      <c r="B37" s="510" t="s">
        <v>584</v>
      </c>
      <c r="C37" s="590">
        <v>20</v>
      </c>
      <c r="M37" s="343"/>
      <c r="N37" s="343"/>
      <c r="O37" s="343"/>
      <c r="P37" s="343"/>
      <c r="Q37" s="343"/>
      <c r="R37" s="343"/>
      <c r="S37" s="343"/>
      <c r="T37" s="343"/>
    </row>
    <row r="38" spans="1:20" s="216" customFormat="1" ht="12" customHeight="1">
      <c r="A38" s="589">
        <v>35</v>
      </c>
      <c r="B38" s="510" t="s">
        <v>585</v>
      </c>
      <c r="C38" s="590">
        <v>38</v>
      </c>
      <c r="M38" s="343"/>
      <c r="N38" s="343"/>
      <c r="O38" s="343"/>
      <c r="P38" s="343"/>
      <c r="Q38" s="343"/>
      <c r="R38" s="343"/>
      <c r="S38" s="343"/>
      <c r="T38" s="343"/>
    </row>
    <row r="39" spans="1:20" s="216" customFormat="1" ht="12" customHeight="1">
      <c r="A39" s="589">
        <v>36</v>
      </c>
      <c r="B39" s="510" t="s">
        <v>266</v>
      </c>
      <c r="C39" s="590">
        <v>14</v>
      </c>
      <c r="M39" s="343"/>
      <c r="N39" s="343"/>
      <c r="O39" s="343"/>
      <c r="P39" s="343"/>
      <c r="Q39" s="343"/>
      <c r="R39" s="343"/>
      <c r="S39" s="343"/>
      <c r="T39" s="343"/>
    </row>
    <row r="40" spans="1:20" s="216" customFormat="1" ht="12" customHeight="1">
      <c r="A40" s="589">
        <v>37</v>
      </c>
      <c r="B40" s="510" t="s">
        <v>586</v>
      </c>
      <c r="C40" s="590">
        <v>1</v>
      </c>
      <c r="M40" s="343"/>
      <c r="N40" s="343"/>
      <c r="O40" s="343"/>
      <c r="P40" s="343"/>
      <c r="Q40" s="343"/>
      <c r="R40" s="343"/>
      <c r="S40" s="343"/>
      <c r="T40" s="343"/>
    </row>
    <row r="41" spans="1:20" s="216" customFormat="1" ht="12" customHeight="1">
      <c r="A41" s="589">
        <v>38</v>
      </c>
      <c r="B41" s="510" t="s">
        <v>587</v>
      </c>
      <c r="C41" s="590">
        <v>6</v>
      </c>
      <c r="M41" s="343"/>
      <c r="N41" s="343"/>
      <c r="O41" s="343"/>
      <c r="P41" s="343"/>
      <c r="Q41" s="343"/>
      <c r="R41" s="343"/>
      <c r="S41" s="343"/>
      <c r="T41" s="343"/>
    </row>
    <row r="42" spans="1:20" s="216" customFormat="1" ht="12" customHeight="1">
      <c r="A42" s="589">
        <v>39</v>
      </c>
      <c r="B42" s="510" t="s">
        <v>588</v>
      </c>
      <c r="C42" s="590">
        <v>0</v>
      </c>
      <c r="M42" s="343"/>
      <c r="N42" s="343"/>
      <c r="O42" s="343"/>
      <c r="P42" s="343"/>
      <c r="Q42" s="343"/>
      <c r="R42" s="343"/>
      <c r="S42" s="343"/>
      <c r="T42" s="343"/>
    </row>
    <row r="43" spans="1:20" s="216" customFormat="1" ht="12" customHeight="1">
      <c r="A43" s="589">
        <v>41</v>
      </c>
      <c r="B43" s="510" t="s">
        <v>589</v>
      </c>
      <c r="C43" s="590">
        <v>237</v>
      </c>
      <c r="M43" s="343"/>
      <c r="N43" s="343"/>
      <c r="O43" s="343"/>
      <c r="P43" s="343"/>
      <c r="Q43" s="343"/>
      <c r="R43" s="343"/>
      <c r="S43" s="343"/>
      <c r="T43" s="343"/>
    </row>
    <row r="44" spans="1:20" s="216" customFormat="1" ht="12" customHeight="1">
      <c r="A44" s="589">
        <v>42</v>
      </c>
      <c r="B44" s="510" t="s">
        <v>590</v>
      </c>
      <c r="C44" s="590">
        <v>2</v>
      </c>
      <c r="M44" s="343"/>
      <c r="N44" s="343"/>
      <c r="O44" s="343"/>
      <c r="P44" s="343"/>
      <c r="Q44" s="343"/>
      <c r="R44" s="343"/>
      <c r="S44" s="343"/>
      <c r="T44" s="343"/>
    </row>
    <row r="45" spans="1:20" s="216" customFormat="1" ht="12" customHeight="1">
      <c r="A45" s="589">
        <v>43</v>
      </c>
      <c r="B45" s="510" t="s">
        <v>591</v>
      </c>
      <c r="C45" s="590">
        <v>401</v>
      </c>
      <c r="M45" s="343"/>
      <c r="N45" s="343"/>
      <c r="O45" s="343"/>
      <c r="P45" s="343"/>
      <c r="Q45" s="343"/>
      <c r="R45" s="343"/>
      <c r="S45" s="343"/>
      <c r="T45" s="343"/>
    </row>
    <row r="46" spans="1:20" s="216" customFormat="1" ht="12" customHeight="1">
      <c r="A46" s="589">
        <v>45</v>
      </c>
      <c r="B46" s="510" t="s">
        <v>592</v>
      </c>
      <c r="C46" s="590">
        <v>210</v>
      </c>
      <c r="M46" s="343"/>
      <c r="N46" s="343"/>
      <c r="O46" s="343"/>
      <c r="P46" s="343"/>
      <c r="Q46" s="343"/>
      <c r="R46" s="343"/>
      <c r="S46" s="343"/>
      <c r="T46" s="343"/>
    </row>
    <row r="47" spans="1:20" s="216" customFormat="1" ht="12" customHeight="1">
      <c r="A47" s="589">
        <v>46</v>
      </c>
      <c r="B47" s="510" t="s">
        <v>267</v>
      </c>
      <c r="C47" s="590">
        <v>304</v>
      </c>
      <c r="M47" s="343"/>
      <c r="N47" s="343"/>
      <c r="O47" s="343"/>
      <c r="P47" s="343"/>
      <c r="Q47" s="343"/>
      <c r="R47" s="343"/>
      <c r="S47" s="343"/>
      <c r="T47" s="343"/>
    </row>
    <row r="48" spans="1:20" s="216" customFormat="1" ht="12" customHeight="1">
      <c r="A48" s="589">
        <v>47</v>
      </c>
      <c r="B48" s="510" t="s">
        <v>593</v>
      </c>
      <c r="C48" s="590">
        <v>723</v>
      </c>
      <c r="M48" s="343"/>
      <c r="N48" s="343"/>
      <c r="O48" s="343"/>
      <c r="P48" s="343"/>
      <c r="Q48" s="343"/>
      <c r="R48" s="343"/>
      <c r="S48" s="343"/>
      <c r="T48" s="343"/>
    </row>
    <row r="49" spans="1:20" s="216" customFormat="1" ht="12" customHeight="1">
      <c r="A49" s="589">
        <v>49</v>
      </c>
      <c r="B49" s="510" t="s">
        <v>594</v>
      </c>
      <c r="C49" s="590">
        <v>174</v>
      </c>
      <c r="M49" s="343"/>
      <c r="N49" s="343"/>
      <c r="O49" s="343"/>
      <c r="P49" s="343"/>
      <c r="Q49" s="343"/>
      <c r="R49" s="343"/>
      <c r="S49" s="343"/>
      <c r="T49" s="343"/>
    </row>
    <row r="50" spans="1:20" s="216" customFormat="1" ht="12" customHeight="1">
      <c r="A50" s="589">
        <v>50</v>
      </c>
      <c r="B50" s="510" t="s">
        <v>595</v>
      </c>
      <c r="C50" s="590">
        <v>0</v>
      </c>
      <c r="M50" s="343"/>
      <c r="N50" s="343"/>
      <c r="O50" s="343"/>
      <c r="P50" s="343"/>
      <c r="Q50" s="343"/>
      <c r="R50" s="343"/>
      <c r="S50" s="343"/>
      <c r="T50" s="343"/>
    </row>
    <row r="51" spans="1:20" s="216" customFormat="1" ht="12" customHeight="1">
      <c r="A51" s="589">
        <v>51</v>
      </c>
      <c r="B51" s="510" t="s">
        <v>596</v>
      </c>
      <c r="C51" s="590">
        <v>0</v>
      </c>
      <c r="M51" s="343"/>
      <c r="N51" s="343"/>
      <c r="O51" s="343"/>
      <c r="P51" s="343"/>
      <c r="Q51" s="343"/>
      <c r="R51" s="343"/>
      <c r="S51" s="343"/>
      <c r="T51" s="343"/>
    </row>
    <row r="52" spans="1:20" s="216" customFormat="1" ht="12" customHeight="1">
      <c r="A52" s="589">
        <v>52</v>
      </c>
      <c r="B52" s="510" t="s">
        <v>597</v>
      </c>
      <c r="C52" s="590">
        <v>1</v>
      </c>
      <c r="M52" s="343"/>
      <c r="N52" s="343"/>
      <c r="O52" s="343"/>
      <c r="P52" s="343"/>
      <c r="Q52" s="343"/>
      <c r="R52" s="343"/>
      <c r="S52" s="343"/>
      <c r="T52" s="343"/>
    </row>
    <row r="53" spans="1:20" s="216" customFormat="1" ht="12" customHeight="1">
      <c r="A53" s="589">
        <v>53</v>
      </c>
      <c r="B53" s="510" t="s">
        <v>598</v>
      </c>
      <c r="C53" s="590">
        <v>2</v>
      </c>
      <c r="M53" s="343"/>
      <c r="N53" s="343"/>
      <c r="O53" s="343"/>
      <c r="P53" s="343"/>
      <c r="Q53" s="343"/>
      <c r="R53" s="343"/>
      <c r="S53" s="343"/>
      <c r="T53" s="343"/>
    </row>
    <row r="54" spans="1:20" s="216" customFormat="1" ht="12" customHeight="1">
      <c r="A54" s="589">
        <v>55</v>
      </c>
      <c r="B54" s="511" t="s">
        <v>599</v>
      </c>
      <c r="C54" s="590">
        <v>162</v>
      </c>
      <c r="M54" s="343"/>
      <c r="N54" s="343"/>
      <c r="O54" s="343"/>
      <c r="P54" s="343"/>
      <c r="Q54" s="343"/>
      <c r="R54" s="343"/>
      <c r="S54" s="343"/>
      <c r="T54" s="343"/>
    </row>
    <row r="55" spans="1:20" s="216" customFormat="1" ht="12" customHeight="1">
      <c r="A55" s="589">
        <v>56</v>
      </c>
      <c r="B55" s="510" t="s">
        <v>600</v>
      </c>
      <c r="C55" s="590">
        <v>482</v>
      </c>
      <c r="M55" s="343"/>
      <c r="N55" s="343"/>
      <c r="O55" s="343"/>
      <c r="P55" s="343"/>
      <c r="Q55" s="343"/>
      <c r="R55" s="343"/>
      <c r="S55" s="343"/>
      <c r="T55" s="343"/>
    </row>
    <row r="56" spans="1:20" s="216" customFormat="1" ht="12" customHeight="1">
      <c r="A56" s="589">
        <v>58</v>
      </c>
      <c r="B56" s="511" t="s">
        <v>601</v>
      </c>
      <c r="C56" s="590">
        <v>10</v>
      </c>
      <c r="M56" s="343"/>
      <c r="N56" s="343"/>
      <c r="O56" s="343"/>
      <c r="P56" s="343"/>
      <c r="Q56" s="343"/>
      <c r="R56" s="343"/>
      <c r="S56" s="343"/>
      <c r="T56" s="343"/>
    </row>
    <row r="57" spans="1:20" s="216" customFormat="1" ht="12" customHeight="1">
      <c r="A57" s="589">
        <v>59</v>
      </c>
      <c r="B57" s="510" t="s">
        <v>602</v>
      </c>
      <c r="C57" s="590">
        <v>27</v>
      </c>
      <c r="M57" s="343"/>
      <c r="N57" s="343"/>
      <c r="O57" s="343"/>
      <c r="P57" s="343"/>
      <c r="Q57" s="343"/>
      <c r="R57" s="343"/>
      <c r="S57" s="343"/>
      <c r="T57" s="343"/>
    </row>
    <row r="58" spans="1:20" s="216" customFormat="1" ht="12" customHeight="1">
      <c r="A58" s="589">
        <v>60</v>
      </c>
      <c r="B58" s="510" t="s">
        <v>603</v>
      </c>
      <c r="C58" s="590">
        <v>1</v>
      </c>
      <c r="M58" s="343"/>
      <c r="N58" s="343"/>
      <c r="O58" s="343"/>
      <c r="P58" s="343"/>
      <c r="Q58" s="343"/>
      <c r="R58" s="343"/>
      <c r="S58" s="343"/>
      <c r="T58" s="343"/>
    </row>
    <row r="59" spans="1:20" s="216" customFormat="1" ht="12" customHeight="1">
      <c r="A59" s="589">
        <v>61</v>
      </c>
      <c r="B59" s="510" t="s">
        <v>604</v>
      </c>
      <c r="C59" s="590">
        <v>3</v>
      </c>
      <c r="M59" s="343"/>
      <c r="N59" s="343"/>
      <c r="O59" s="343"/>
      <c r="P59" s="343"/>
      <c r="Q59" s="343"/>
      <c r="R59" s="343"/>
      <c r="S59" s="343"/>
      <c r="T59" s="343"/>
    </row>
    <row r="60" spans="1:20" s="216" customFormat="1" ht="12" customHeight="1">
      <c r="A60" s="589">
        <v>62</v>
      </c>
      <c r="B60" s="510" t="s">
        <v>605</v>
      </c>
      <c r="C60" s="590">
        <v>16</v>
      </c>
      <c r="M60" s="343"/>
      <c r="N60" s="343"/>
      <c r="O60" s="343"/>
      <c r="P60" s="343"/>
      <c r="Q60" s="343"/>
      <c r="R60" s="343"/>
      <c r="S60" s="343"/>
      <c r="T60" s="343"/>
    </row>
    <row r="61" spans="1:20" s="216" customFormat="1" ht="12" customHeight="1">
      <c r="A61" s="589">
        <v>63</v>
      </c>
      <c r="B61" s="510" t="s">
        <v>606</v>
      </c>
      <c r="C61" s="590">
        <v>6</v>
      </c>
      <c r="M61" s="343"/>
      <c r="N61" s="343"/>
      <c r="O61" s="343"/>
      <c r="P61" s="343"/>
      <c r="Q61" s="343"/>
      <c r="R61" s="343"/>
      <c r="S61" s="343"/>
      <c r="T61" s="343"/>
    </row>
    <row r="62" spans="1:20" s="216" customFormat="1" ht="12" customHeight="1">
      <c r="A62" s="589">
        <v>64</v>
      </c>
      <c r="B62" s="510" t="s">
        <v>607</v>
      </c>
      <c r="C62" s="590">
        <v>2</v>
      </c>
      <c r="M62" s="343"/>
      <c r="N62" s="343"/>
      <c r="O62" s="343"/>
      <c r="P62" s="343"/>
      <c r="Q62" s="343"/>
      <c r="R62" s="343"/>
      <c r="S62" s="343"/>
      <c r="T62" s="343"/>
    </row>
    <row r="63" spans="1:20" s="216" customFormat="1" ht="12" customHeight="1">
      <c r="A63" s="589">
        <v>65</v>
      </c>
      <c r="B63" s="510" t="s">
        <v>608</v>
      </c>
      <c r="C63" s="590">
        <v>6</v>
      </c>
      <c r="M63" s="343"/>
      <c r="N63" s="343"/>
      <c r="O63" s="343"/>
      <c r="P63" s="343"/>
      <c r="Q63" s="343"/>
      <c r="R63" s="343"/>
      <c r="S63" s="343"/>
      <c r="T63" s="343"/>
    </row>
    <row r="64" spans="1:20" s="216" customFormat="1" ht="12" customHeight="1">
      <c r="A64" s="589">
        <v>66</v>
      </c>
      <c r="B64" s="510" t="s">
        <v>609</v>
      </c>
      <c r="C64" s="590">
        <v>23</v>
      </c>
      <c r="M64" s="343"/>
      <c r="N64" s="343"/>
      <c r="O64" s="343"/>
      <c r="P64" s="343"/>
      <c r="Q64" s="343"/>
      <c r="R64" s="343"/>
      <c r="S64" s="343"/>
      <c r="T64" s="343"/>
    </row>
    <row r="65" spans="1:20" s="216" customFormat="1" ht="12" customHeight="1">
      <c r="A65" s="589">
        <v>68</v>
      </c>
      <c r="B65" s="510" t="s">
        <v>268</v>
      </c>
      <c r="C65" s="590">
        <v>11</v>
      </c>
      <c r="M65" s="343"/>
      <c r="N65" s="343"/>
      <c r="O65" s="343"/>
      <c r="P65" s="343"/>
      <c r="Q65" s="343"/>
      <c r="R65" s="343"/>
      <c r="S65" s="343"/>
      <c r="T65" s="343"/>
    </row>
    <row r="66" spans="1:20" s="216" customFormat="1" ht="12" customHeight="1">
      <c r="A66" s="589">
        <v>69</v>
      </c>
      <c r="B66" s="510" t="s">
        <v>610</v>
      </c>
      <c r="C66" s="590">
        <v>116</v>
      </c>
      <c r="M66" s="343"/>
      <c r="N66" s="343"/>
      <c r="O66" s="343"/>
      <c r="P66" s="343"/>
      <c r="Q66" s="343"/>
      <c r="R66" s="343"/>
      <c r="S66" s="343"/>
      <c r="T66" s="343"/>
    </row>
    <row r="67" spans="1:20" s="216" customFormat="1" ht="12" customHeight="1">
      <c r="A67" s="589">
        <v>70</v>
      </c>
      <c r="B67" s="510" t="s">
        <v>611</v>
      </c>
      <c r="C67" s="590">
        <v>3</v>
      </c>
      <c r="M67" s="343"/>
      <c r="N67" s="343"/>
      <c r="O67" s="343"/>
      <c r="P67" s="343"/>
      <c r="Q67" s="343"/>
      <c r="R67" s="343"/>
      <c r="S67" s="343"/>
      <c r="T67" s="343"/>
    </row>
    <row r="68" spans="1:20" s="216" customFormat="1" ht="12" customHeight="1">
      <c r="A68" s="589">
        <v>71</v>
      </c>
      <c r="B68" s="510" t="s">
        <v>612</v>
      </c>
      <c r="C68" s="590">
        <v>76</v>
      </c>
      <c r="M68" s="343"/>
      <c r="N68" s="343"/>
      <c r="O68" s="343"/>
      <c r="P68" s="343"/>
      <c r="Q68" s="343"/>
      <c r="R68" s="343"/>
      <c r="S68" s="343"/>
      <c r="T68" s="343"/>
    </row>
    <row r="69" spans="1:20" s="216" customFormat="1" ht="12" customHeight="1">
      <c r="A69" s="589">
        <v>72</v>
      </c>
      <c r="B69" s="510" t="s">
        <v>269</v>
      </c>
      <c r="C69" s="590">
        <v>6</v>
      </c>
      <c r="M69" s="343"/>
      <c r="N69" s="343"/>
      <c r="O69" s="343"/>
      <c r="P69" s="343"/>
      <c r="Q69" s="343"/>
      <c r="R69" s="343"/>
      <c r="S69" s="343"/>
      <c r="T69" s="343"/>
    </row>
    <row r="70" spans="1:20" s="216" customFormat="1" ht="12" customHeight="1">
      <c r="A70" s="589">
        <v>73</v>
      </c>
      <c r="B70" s="510" t="s">
        <v>613</v>
      </c>
      <c r="C70" s="590">
        <v>20</v>
      </c>
      <c r="M70" s="343"/>
      <c r="N70" s="343"/>
      <c r="O70" s="343"/>
      <c r="P70" s="343"/>
      <c r="Q70" s="343"/>
      <c r="R70" s="343"/>
      <c r="S70" s="343"/>
      <c r="T70" s="343"/>
    </row>
    <row r="71" spans="1:20" s="216" customFormat="1" ht="12" customHeight="1">
      <c r="A71" s="589">
        <v>74</v>
      </c>
      <c r="B71" s="510" t="s">
        <v>614</v>
      </c>
      <c r="C71" s="590">
        <v>21</v>
      </c>
      <c r="M71" s="343"/>
      <c r="N71" s="343"/>
      <c r="O71" s="343"/>
      <c r="P71" s="343"/>
      <c r="Q71" s="343"/>
      <c r="R71" s="343"/>
      <c r="S71" s="343"/>
      <c r="T71" s="343"/>
    </row>
    <row r="72" spans="1:20" s="216" customFormat="1" ht="12" customHeight="1">
      <c r="A72" s="589">
        <v>75</v>
      </c>
      <c r="B72" s="510" t="s">
        <v>615</v>
      </c>
      <c r="C72" s="590">
        <v>17</v>
      </c>
      <c r="M72" s="343"/>
      <c r="N72" s="343"/>
      <c r="O72" s="343"/>
      <c r="P72" s="343"/>
      <c r="Q72" s="343"/>
      <c r="R72" s="343"/>
      <c r="S72" s="343"/>
      <c r="T72" s="343"/>
    </row>
    <row r="73" spans="1:20" s="216" customFormat="1" ht="12" customHeight="1">
      <c r="A73" s="589">
        <v>77</v>
      </c>
      <c r="B73" s="510" t="s">
        <v>616</v>
      </c>
      <c r="C73" s="590">
        <v>11</v>
      </c>
      <c r="M73" s="343"/>
      <c r="N73" s="343"/>
      <c r="O73" s="343"/>
      <c r="P73" s="343"/>
      <c r="Q73" s="343"/>
      <c r="R73" s="343"/>
      <c r="S73" s="343"/>
      <c r="T73" s="343"/>
    </row>
    <row r="74" spans="1:20" s="216" customFormat="1" ht="12" customHeight="1">
      <c r="A74" s="589">
        <v>78</v>
      </c>
      <c r="B74" s="510" t="s">
        <v>617</v>
      </c>
      <c r="C74" s="590">
        <v>86</v>
      </c>
      <c r="M74" s="343"/>
      <c r="N74" s="343"/>
      <c r="O74" s="343"/>
      <c r="P74" s="343"/>
      <c r="Q74" s="343"/>
      <c r="R74" s="343"/>
      <c r="S74" s="343"/>
      <c r="T74" s="343"/>
    </row>
    <row r="75" spans="1:20" s="216" customFormat="1" ht="24" customHeight="1">
      <c r="A75" s="589">
        <v>79</v>
      </c>
      <c r="B75" s="511" t="s">
        <v>618</v>
      </c>
      <c r="C75" s="590">
        <v>19</v>
      </c>
      <c r="M75" s="343"/>
      <c r="N75" s="343"/>
      <c r="O75" s="343"/>
      <c r="P75" s="343"/>
      <c r="Q75" s="343"/>
      <c r="R75" s="343"/>
      <c r="S75" s="343"/>
      <c r="T75" s="343"/>
    </row>
    <row r="76" spans="1:20" s="216" customFormat="1" ht="12" customHeight="1">
      <c r="A76" s="589">
        <v>80</v>
      </c>
      <c r="B76" s="510" t="s">
        <v>619</v>
      </c>
      <c r="C76" s="590">
        <v>0</v>
      </c>
      <c r="M76" s="343"/>
      <c r="N76" s="343"/>
      <c r="O76" s="343"/>
      <c r="P76" s="343"/>
      <c r="Q76" s="343"/>
      <c r="R76" s="343"/>
      <c r="S76" s="343"/>
      <c r="T76" s="343"/>
    </row>
    <row r="77" spans="1:20" s="216" customFormat="1" ht="12" customHeight="1">
      <c r="A77" s="589">
        <v>81</v>
      </c>
      <c r="B77" s="510" t="s">
        <v>620</v>
      </c>
      <c r="C77" s="590">
        <v>170</v>
      </c>
      <c r="M77" s="343"/>
      <c r="N77" s="343"/>
      <c r="O77" s="343"/>
      <c r="P77" s="343"/>
      <c r="Q77" s="343"/>
      <c r="R77" s="343"/>
      <c r="S77" s="343"/>
      <c r="T77" s="343"/>
    </row>
    <row r="78" spans="1:20" s="216" customFormat="1" ht="12" customHeight="1">
      <c r="A78" s="589">
        <v>82</v>
      </c>
      <c r="B78" s="510" t="s">
        <v>621</v>
      </c>
      <c r="C78" s="590">
        <v>74</v>
      </c>
      <c r="M78" s="343"/>
      <c r="N78" s="343"/>
      <c r="O78" s="343"/>
      <c r="P78" s="343"/>
      <c r="Q78" s="343"/>
      <c r="R78" s="343"/>
      <c r="S78" s="343"/>
      <c r="T78" s="343"/>
    </row>
    <row r="79" spans="1:20" s="216" customFormat="1" ht="12" customHeight="1">
      <c r="A79" s="589">
        <v>84</v>
      </c>
      <c r="B79" s="510" t="s">
        <v>622</v>
      </c>
      <c r="C79" s="590">
        <v>289</v>
      </c>
      <c r="M79" s="343"/>
      <c r="N79" s="343"/>
      <c r="O79" s="343"/>
      <c r="P79" s="343"/>
      <c r="Q79" s="343"/>
      <c r="R79" s="343"/>
      <c r="S79" s="343"/>
      <c r="T79" s="343"/>
    </row>
    <row r="80" spans="1:20" s="216" customFormat="1" ht="12" customHeight="1">
      <c r="A80" s="589">
        <v>85</v>
      </c>
      <c r="B80" s="510" t="s">
        <v>270</v>
      </c>
      <c r="C80" s="590">
        <v>182</v>
      </c>
      <c r="M80" s="343"/>
      <c r="N80" s="343"/>
      <c r="O80" s="343"/>
      <c r="P80" s="343"/>
      <c r="Q80" s="343"/>
      <c r="R80" s="343"/>
      <c r="S80" s="343"/>
      <c r="T80" s="343"/>
    </row>
    <row r="81" spans="1:20" s="216" customFormat="1" ht="12" customHeight="1">
      <c r="A81" s="589">
        <v>86</v>
      </c>
      <c r="B81" s="510" t="s">
        <v>623</v>
      </c>
      <c r="C81" s="590">
        <v>1327</v>
      </c>
      <c r="M81" s="343"/>
      <c r="N81" s="343"/>
      <c r="O81" s="343"/>
      <c r="P81" s="343"/>
      <c r="Q81" s="343"/>
      <c r="R81" s="343"/>
      <c r="S81" s="343"/>
      <c r="T81" s="343"/>
    </row>
    <row r="82" spans="1:20" s="216" customFormat="1" ht="12" customHeight="1">
      <c r="A82" s="589">
        <v>87</v>
      </c>
      <c r="B82" s="510" t="s">
        <v>624</v>
      </c>
      <c r="C82" s="590">
        <v>179</v>
      </c>
      <c r="M82" s="343"/>
      <c r="N82" s="343"/>
      <c r="O82" s="343"/>
      <c r="P82" s="343"/>
      <c r="Q82" s="343"/>
      <c r="R82" s="343"/>
      <c r="S82" s="343"/>
      <c r="T82" s="343"/>
    </row>
    <row r="83" spans="1:20" s="216" customFormat="1" ht="12" customHeight="1">
      <c r="A83" s="589">
        <v>88</v>
      </c>
      <c r="B83" s="510" t="s">
        <v>625</v>
      </c>
      <c r="C83" s="590">
        <v>66</v>
      </c>
      <c r="M83" s="343"/>
      <c r="N83" s="343"/>
      <c r="O83" s="343"/>
      <c r="P83" s="343"/>
      <c r="Q83" s="343"/>
      <c r="R83" s="343"/>
      <c r="S83" s="343"/>
      <c r="T83" s="343"/>
    </row>
    <row r="84" spans="1:20" s="216" customFormat="1" ht="12" customHeight="1">
      <c r="A84" s="589">
        <v>90</v>
      </c>
      <c r="B84" s="510" t="s">
        <v>626</v>
      </c>
      <c r="C84" s="590">
        <v>2</v>
      </c>
      <c r="M84" s="343"/>
      <c r="N84" s="343"/>
      <c r="O84" s="343"/>
      <c r="P84" s="343"/>
      <c r="Q84" s="343"/>
      <c r="R84" s="343"/>
      <c r="S84" s="343"/>
      <c r="T84" s="343"/>
    </row>
    <row r="85" spans="1:20" s="216" customFormat="1" ht="12" customHeight="1">
      <c r="A85" s="589">
        <v>91</v>
      </c>
      <c r="B85" s="510" t="s">
        <v>627</v>
      </c>
      <c r="C85" s="590">
        <v>7</v>
      </c>
      <c r="M85" s="343"/>
      <c r="N85" s="343"/>
      <c r="O85" s="343"/>
      <c r="P85" s="343"/>
      <c r="Q85" s="343"/>
      <c r="R85" s="343"/>
      <c r="S85" s="343"/>
      <c r="T85" s="343"/>
    </row>
    <row r="86" spans="1:20" s="216" customFormat="1" ht="12" customHeight="1">
      <c r="A86" s="589">
        <v>92</v>
      </c>
      <c r="B86" s="510" t="s">
        <v>628</v>
      </c>
      <c r="C86" s="590">
        <v>5</v>
      </c>
      <c r="M86" s="343"/>
      <c r="N86" s="343"/>
      <c r="O86" s="343"/>
      <c r="P86" s="343"/>
      <c r="Q86" s="343"/>
      <c r="R86" s="343"/>
      <c r="S86" s="343"/>
      <c r="T86" s="343"/>
    </row>
    <row r="87" spans="1:20" s="216" customFormat="1" ht="12" customHeight="1">
      <c r="A87" s="589">
        <v>93</v>
      </c>
      <c r="B87" s="510" t="s">
        <v>629</v>
      </c>
      <c r="C87" s="590">
        <v>85</v>
      </c>
      <c r="M87" s="343"/>
      <c r="N87" s="343"/>
      <c r="O87" s="343"/>
      <c r="P87" s="343"/>
      <c r="Q87" s="343"/>
      <c r="R87" s="343"/>
      <c r="S87" s="343"/>
      <c r="T87" s="343"/>
    </row>
    <row r="88" spans="1:20" s="216" customFormat="1" ht="12" customHeight="1">
      <c r="A88" s="589">
        <v>94</v>
      </c>
      <c r="B88" s="510" t="s">
        <v>271</v>
      </c>
      <c r="C88" s="590">
        <v>117</v>
      </c>
      <c r="M88" s="343"/>
      <c r="N88" s="343"/>
      <c r="O88" s="343"/>
      <c r="P88" s="343"/>
      <c r="Q88" s="343"/>
      <c r="R88" s="343"/>
      <c r="S88" s="343"/>
      <c r="T88" s="343"/>
    </row>
    <row r="89" spans="1:20" s="216" customFormat="1" ht="12" customHeight="1">
      <c r="A89" s="589">
        <v>95</v>
      </c>
      <c r="B89" s="510" t="s">
        <v>630</v>
      </c>
      <c r="C89" s="590">
        <v>47</v>
      </c>
      <c r="M89" s="343"/>
      <c r="N89" s="343"/>
      <c r="O89" s="343"/>
      <c r="P89" s="343"/>
      <c r="Q89" s="343"/>
      <c r="R89" s="343"/>
      <c r="S89" s="343"/>
      <c r="T89" s="343"/>
    </row>
    <row r="90" spans="1:20" s="216" customFormat="1" ht="12" customHeight="1">
      <c r="A90" s="589">
        <v>96</v>
      </c>
      <c r="B90" s="510" t="s">
        <v>631</v>
      </c>
      <c r="C90" s="590">
        <v>135</v>
      </c>
      <c r="M90" s="343"/>
      <c r="N90" s="343"/>
      <c r="O90" s="343"/>
      <c r="P90" s="343"/>
      <c r="Q90" s="343"/>
      <c r="R90" s="343"/>
      <c r="S90" s="343"/>
      <c r="T90" s="343"/>
    </row>
    <row r="91" spans="1:20" s="216" customFormat="1" ht="12" customHeight="1">
      <c r="A91" s="589">
        <v>97</v>
      </c>
      <c r="B91" s="510" t="s">
        <v>632</v>
      </c>
      <c r="C91" s="590">
        <v>262</v>
      </c>
      <c r="M91" s="343"/>
      <c r="N91" s="343"/>
      <c r="O91" s="343"/>
      <c r="P91" s="343"/>
      <c r="Q91" s="343"/>
      <c r="R91" s="343"/>
      <c r="S91" s="343"/>
      <c r="T91" s="343"/>
    </row>
    <row r="92" spans="1:20" s="591" customFormat="1" ht="12" customHeight="1">
      <c r="A92" s="589">
        <v>98</v>
      </c>
      <c r="B92" s="510" t="s">
        <v>633</v>
      </c>
      <c r="C92" s="590">
        <v>0</v>
      </c>
      <c r="M92" s="592"/>
      <c r="N92" s="592"/>
      <c r="O92" s="592"/>
      <c r="P92" s="592"/>
      <c r="Q92" s="592"/>
      <c r="R92" s="592"/>
      <c r="S92" s="592"/>
      <c r="T92" s="592"/>
    </row>
    <row r="93" spans="1:3" ht="12" customHeight="1">
      <c r="A93" s="218">
        <v>99</v>
      </c>
      <c r="B93" s="593" t="s">
        <v>634</v>
      </c>
      <c r="C93" s="594">
        <v>0</v>
      </c>
    </row>
    <row r="94" ht="13.5" customHeight="1">
      <c r="A94" s="214" t="s">
        <v>246</v>
      </c>
    </row>
  </sheetData>
  <sheetProtection/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4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9.421875" style="0" customWidth="1"/>
    <col min="2" max="2" width="11.57421875" style="0" customWidth="1"/>
    <col min="3" max="3" width="12.140625" style="0" customWidth="1"/>
    <col min="4" max="4" width="12.7109375" style="0" customWidth="1"/>
    <col min="5" max="5" width="2.8515625" style="0" customWidth="1"/>
    <col min="6" max="6" width="9.8515625" style="0" customWidth="1"/>
    <col min="7" max="7" width="11.140625" style="0" customWidth="1"/>
    <col min="8" max="8" width="11.8515625" style="0" customWidth="1"/>
    <col min="9" max="9" width="10.28125" style="0" customWidth="1"/>
    <col min="10" max="10" width="11.140625" style="0" customWidth="1"/>
    <col min="11" max="11" width="7.57421875" style="0" customWidth="1"/>
    <col min="12" max="12" width="10.421875" style="544" customWidth="1"/>
    <col min="13" max="13" width="11.421875" style="544" customWidth="1"/>
    <col min="14" max="17" width="9.28125" style="336" customWidth="1"/>
    <col min="18" max="19" width="9.28125" style="0" customWidth="1"/>
  </cols>
  <sheetData>
    <row r="1" spans="2:17" s="1" customFormat="1" ht="13.5" customHeight="1">
      <c r="B1" s="3"/>
      <c r="C1" s="3"/>
      <c r="D1" s="3"/>
      <c r="K1" s="157"/>
      <c r="L1" s="400"/>
      <c r="M1" s="400"/>
      <c r="N1" s="328"/>
      <c r="O1" s="328"/>
      <c r="P1" s="328"/>
      <c r="Q1" s="328"/>
    </row>
    <row r="2" spans="1:17" s="123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393"/>
      <c r="I2" s="393"/>
      <c r="J2" s="58"/>
      <c r="L2" s="660"/>
      <c r="M2" s="660"/>
      <c r="N2" s="661"/>
      <c r="O2" s="661"/>
      <c r="P2" s="661"/>
      <c r="Q2" s="661"/>
    </row>
    <row r="3" spans="11:17" ht="9.75" customHeight="1">
      <c r="K3" s="4"/>
      <c r="L3" s="595"/>
      <c r="N3" s="544"/>
      <c r="O3" s="544"/>
      <c r="P3" s="544"/>
      <c r="Q3" s="544"/>
    </row>
    <row r="4" spans="1:17" s="54" customFormat="1" ht="16.5" customHeight="1">
      <c r="A4" s="52" t="s">
        <v>141</v>
      </c>
      <c r="B4" s="53"/>
      <c r="C4" s="53"/>
      <c r="D4" s="53"/>
      <c r="E4" s="53"/>
      <c r="F4" s="53"/>
      <c r="G4" s="53"/>
      <c r="H4" s="53"/>
      <c r="I4" s="95" t="s">
        <v>879</v>
      </c>
      <c r="J4" s="792"/>
      <c r="K4" s="663"/>
      <c r="L4" s="663"/>
      <c r="M4" s="663"/>
      <c r="N4" s="663"/>
      <c r="O4" s="453"/>
      <c r="P4" s="453"/>
      <c r="Q4" s="793"/>
    </row>
    <row r="5" spans="1:18" s="55" customFormat="1" ht="24.75" customHeight="1">
      <c r="A5" s="794" t="s">
        <v>880</v>
      </c>
      <c r="B5" s="795"/>
      <c r="C5" s="795"/>
      <c r="D5" s="796"/>
      <c r="E5" s="94"/>
      <c r="F5" s="797" t="s">
        <v>881</v>
      </c>
      <c r="G5" s="98"/>
      <c r="H5" s="98"/>
      <c r="I5" s="99"/>
      <c r="J5" s="798"/>
      <c r="K5" s="454"/>
      <c r="L5" s="454"/>
      <c r="M5" s="464"/>
      <c r="N5" s="464"/>
      <c r="O5" s="454"/>
      <c r="P5" s="454"/>
      <c r="Q5" s="454"/>
      <c r="R5" s="84"/>
    </row>
    <row r="6" spans="3:21" s="44" customFormat="1" ht="17.25" customHeight="1">
      <c r="C6" s="429" t="s">
        <v>494</v>
      </c>
      <c r="D6" s="428">
        <v>0.07827038861521621</v>
      </c>
      <c r="F6" s="799" t="s">
        <v>509</v>
      </c>
      <c r="I6" s="800" t="s">
        <v>510</v>
      </c>
      <c r="J6" s="46"/>
      <c r="K6" s="46"/>
      <c r="L6" s="46"/>
      <c r="M6" s="801"/>
      <c r="N6" s="801" t="s">
        <v>143</v>
      </c>
      <c r="O6" s="801"/>
      <c r="P6" s="801"/>
      <c r="Q6" s="802"/>
      <c r="R6" s="194"/>
      <c r="S6" s="96"/>
      <c r="T6" s="97"/>
      <c r="U6" s="55"/>
    </row>
    <row r="7" spans="3:18" s="44" customFormat="1" ht="13.5" customHeight="1">
      <c r="C7" s="186" t="s">
        <v>495</v>
      </c>
      <c r="D7" s="428">
        <v>0.11603721948549534</v>
      </c>
      <c r="F7" s="803">
        <v>903</v>
      </c>
      <c r="G7" s="35"/>
      <c r="H7" s="35"/>
      <c r="I7" s="803">
        <v>924</v>
      </c>
      <c r="J7" s="46"/>
      <c r="K7" s="46"/>
      <c r="L7" s="46"/>
      <c r="M7" s="804"/>
      <c r="N7" s="804" t="s">
        <v>144</v>
      </c>
      <c r="O7" s="805" t="s">
        <v>137</v>
      </c>
      <c r="P7" s="805" t="s">
        <v>45</v>
      </c>
      <c r="Q7" s="46"/>
      <c r="R7" s="1"/>
    </row>
    <row r="8" spans="3:18" s="44" customFormat="1" ht="13.5" customHeight="1">
      <c r="C8" s="430" t="s">
        <v>496</v>
      </c>
      <c r="D8" s="428">
        <v>0.12096332785987958</v>
      </c>
      <c r="J8" s="46"/>
      <c r="K8" s="46"/>
      <c r="L8" s="46"/>
      <c r="M8" s="804"/>
      <c r="N8" s="804" t="s">
        <v>147</v>
      </c>
      <c r="O8" s="806">
        <v>0.11713191023535852</v>
      </c>
      <c r="P8" s="806">
        <v>0.10509031198686371</v>
      </c>
      <c r="Q8" s="46"/>
      <c r="R8" s="1"/>
    </row>
    <row r="9" spans="3:17" s="44" customFormat="1" ht="13.5" customHeight="1">
      <c r="C9" s="431" t="s">
        <v>497</v>
      </c>
      <c r="D9" s="428">
        <v>0.5916803503010399</v>
      </c>
      <c r="J9" s="46" t="s">
        <v>131</v>
      </c>
      <c r="K9" s="46" t="s">
        <v>882</v>
      </c>
      <c r="L9" s="46"/>
      <c r="M9" s="804"/>
      <c r="N9" s="804" t="s">
        <v>146</v>
      </c>
      <c r="O9" s="806">
        <v>0.1839080459770115</v>
      </c>
      <c r="P9" s="806">
        <v>0.20415982484948003</v>
      </c>
      <c r="Q9" s="45"/>
    </row>
    <row r="10" spans="3:17" s="44" customFormat="1" ht="13.5" customHeight="1">
      <c r="C10" s="893" t="s">
        <v>498</v>
      </c>
      <c r="D10" s="428">
        <v>0.09304871373836891</v>
      </c>
      <c r="J10" s="46">
        <v>2005</v>
      </c>
      <c r="K10" s="46">
        <v>831</v>
      </c>
      <c r="L10" s="46"/>
      <c r="M10" s="804"/>
      <c r="N10" s="804" t="s">
        <v>145</v>
      </c>
      <c r="O10" s="806">
        <v>0.19376026272577998</v>
      </c>
      <c r="P10" s="806">
        <v>0.19704433497536947</v>
      </c>
      <c r="Q10" s="45"/>
    </row>
    <row r="11" spans="3:17" s="44" customFormat="1" ht="11.25">
      <c r="C11" s="865"/>
      <c r="D11" s="2"/>
      <c r="J11" s="46">
        <v>2006</v>
      </c>
      <c r="K11" s="46">
        <v>708</v>
      </c>
      <c r="L11" s="46"/>
      <c r="M11" s="804"/>
      <c r="N11" s="804"/>
      <c r="O11" s="807"/>
      <c r="P11" s="807"/>
      <c r="Q11" s="45"/>
    </row>
    <row r="12" spans="10:17" s="44" customFormat="1" ht="11.25">
      <c r="J12" s="46">
        <v>2007</v>
      </c>
      <c r="K12" s="46">
        <v>646</v>
      </c>
      <c r="L12" s="46"/>
      <c r="M12" s="804"/>
      <c r="N12" s="804"/>
      <c r="O12" s="46"/>
      <c r="P12" s="46"/>
      <c r="Q12" s="45"/>
    </row>
    <row r="13" spans="10:17" s="44" customFormat="1" ht="11.25">
      <c r="J13" s="46">
        <v>2008</v>
      </c>
      <c r="K13" s="46">
        <v>816.833333333334</v>
      </c>
      <c r="L13" s="46"/>
      <c r="M13" s="804"/>
      <c r="N13" s="804"/>
      <c r="O13" s="46"/>
      <c r="P13" s="46"/>
      <c r="Q13" s="45"/>
    </row>
    <row r="14" spans="10:17" s="44" customFormat="1" ht="11.25">
      <c r="J14" s="46">
        <v>2009</v>
      </c>
      <c r="K14" s="46">
        <v>1221.3333333333337</v>
      </c>
      <c r="L14" s="46"/>
      <c r="M14" s="804"/>
      <c r="N14" s="804"/>
      <c r="O14" s="804"/>
      <c r="P14" s="804"/>
      <c r="Q14" s="45"/>
    </row>
    <row r="15" spans="1:17" s="44" customFormat="1" ht="21.75" customHeight="1">
      <c r="A15" s="808" t="s">
        <v>883</v>
      </c>
      <c r="J15" s="46">
        <v>2010</v>
      </c>
      <c r="K15" s="46">
        <v>1387.166666666669</v>
      </c>
      <c r="L15" s="46"/>
      <c r="M15" s="804"/>
      <c r="N15" s="804"/>
      <c r="O15" s="46"/>
      <c r="P15" s="46"/>
      <c r="Q15" s="45"/>
    </row>
    <row r="16" spans="10:17" s="44" customFormat="1" ht="11.25">
      <c r="J16" s="46">
        <v>2011</v>
      </c>
      <c r="K16" s="46">
        <v>1510</v>
      </c>
      <c r="L16" s="46"/>
      <c r="M16" s="804"/>
      <c r="N16" s="804"/>
      <c r="O16" s="46"/>
      <c r="P16" s="46"/>
      <c r="Q16" s="45"/>
    </row>
    <row r="17" spans="1:17" s="44" customFormat="1" ht="11.25">
      <c r="A17" s="1"/>
      <c r="B17" s="1"/>
      <c r="C17" s="1"/>
      <c r="D17" s="1"/>
      <c r="J17" s="46">
        <v>2012</v>
      </c>
      <c r="K17" s="46">
        <v>1775</v>
      </c>
      <c r="L17" s="46"/>
      <c r="M17" s="804"/>
      <c r="N17" s="804"/>
      <c r="O17" s="46"/>
      <c r="P17" s="46"/>
      <c r="Q17" s="45"/>
    </row>
    <row r="18" spans="1:17" s="44" customFormat="1" ht="11.25">
      <c r="A18" s="809"/>
      <c r="B18" s="1"/>
      <c r="C18" s="810"/>
      <c r="D18" s="810"/>
      <c r="J18" s="46">
        <v>2013</v>
      </c>
      <c r="K18" s="46">
        <v>1827</v>
      </c>
      <c r="L18" s="46"/>
      <c r="M18" s="804"/>
      <c r="N18" s="804"/>
      <c r="O18" s="46"/>
      <c r="P18" s="46"/>
      <c r="Q18" s="45"/>
    </row>
    <row r="19" spans="4:17" s="44" customFormat="1" ht="11.25">
      <c r="D19" s="667"/>
      <c r="J19" s="46"/>
      <c r="K19" s="46"/>
      <c r="L19" s="46"/>
      <c r="M19" s="804"/>
      <c r="N19" s="804"/>
      <c r="O19" s="46"/>
      <c r="P19" s="46"/>
      <c r="Q19" s="45"/>
    </row>
    <row r="20" spans="5:17" s="44" customFormat="1" ht="11.25">
      <c r="E20" s="1"/>
      <c r="J20" s="328"/>
      <c r="K20" s="328"/>
      <c r="L20" s="328"/>
      <c r="M20" s="337"/>
      <c r="N20" s="337"/>
      <c r="O20" s="328"/>
      <c r="P20" s="328"/>
      <c r="Q20" s="330"/>
    </row>
    <row r="21" spans="5:17" s="44" customFormat="1" ht="11.25">
      <c r="E21" s="1"/>
      <c r="J21" s="328"/>
      <c r="K21" s="328"/>
      <c r="L21" s="328"/>
      <c r="M21" s="337"/>
      <c r="N21" s="337"/>
      <c r="O21" s="328"/>
      <c r="P21" s="328"/>
      <c r="Q21" s="330"/>
    </row>
    <row r="22" spans="10:17" s="44" customFormat="1" ht="14.25" customHeight="1">
      <c r="J22" s="328"/>
      <c r="K22" s="328"/>
      <c r="L22" s="328"/>
      <c r="M22" s="337"/>
      <c r="N22" s="337"/>
      <c r="O22" s="328"/>
      <c r="P22" s="328"/>
      <c r="Q22" s="330"/>
    </row>
    <row r="23" spans="7:17" s="44" customFormat="1" ht="10.5" customHeight="1">
      <c r="G23" s="892" t="s">
        <v>499</v>
      </c>
      <c r="H23" s="892"/>
      <c r="I23" s="892"/>
      <c r="J23" s="328"/>
      <c r="K23" s="328"/>
      <c r="L23" s="328"/>
      <c r="M23" s="894"/>
      <c r="N23" s="337"/>
      <c r="O23" s="328"/>
      <c r="P23" s="328"/>
      <c r="Q23" s="330"/>
    </row>
    <row r="24" spans="1:16" ht="12.75">
      <c r="A24" s="44"/>
      <c r="B24" s="44"/>
      <c r="C24" s="44"/>
      <c r="D24" s="44"/>
      <c r="G24" s="892"/>
      <c r="H24" s="892"/>
      <c r="I24" s="892"/>
      <c r="J24" s="811"/>
      <c r="K24" s="811"/>
      <c r="L24" s="811"/>
      <c r="M24" s="894"/>
      <c r="N24" s="811"/>
      <c r="O24" s="811"/>
      <c r="P24" s="811"/>
    </row>
    <row r="25" spans="1:16" ht="12.75">
      <c r="A25" s="44"/>
      <c r="B25" s="44"/>
      <c r="C25" s="44"/>
      <c r="D25" s="44"/>
      <c r="J25" s="811"/>
      <c r="K25" s="811"/>
      <c r="L25" s="811"/>
      <c r="M25" s="811"/>
      <c r="N25" s="811"/>
      <c r="O25" s="811"/>
      <c r="P25" s="811"/>
    </row>
    <row r="26" spans="1:16" ht="12.75">
      <c r="A26" s="44"/>
      <c r="B26" s="44"/>
      <c r="C26" s="44"/>
      <c r="D26" s="44"/>
      <c r="J26" s="331"/>
      <c r="K26" s="331"/>
      <c r="L26" s="331"/>
      <c r="M26" s="331"/>
      <c r="N26" s="331"/>
      <c r="O26" s="331"/>
      <c r="P26" s="331"/>
    </row>
    <row r="27" spans="1:16" ht="12.75">
      <c r="A27" s="44"/>
      <c r="B27" s="44"/>
      <c r="C27" s="44"/>
      <c r="D27" s="44"/>
      <c r="J27" s="331"/>
      <c r="K27" s="331"/>
      <c r="L27" s="331"/>
      <c r="M27" s="331"/>
      <c r="N27" s="331"/>
      <c r="O27" s="331"/>
      <c r="P27" s="331"/>
    </row>
    <row r="28" spans="1:16" ht="16.5" customHeight="1">
      <c r="A28" s="812" t="s">
        <v>904</v>
      </c>
      <c r="B28" s="11"/>
      <c r="C28" s="11"/>
      <c r="D28" s="11"/>
      <c r="E28" s="11"/>
      <c r="F28" s="11"/>
      <c r="G28" s="11"/>
      <c r="H28" s="11"/>
      <c r="J28" s="331"/>
      <c r="K28" s="331"/>
      <c r="L28" s="331"/>
      <c r="M28" s="331"/>
      <c r="N28" s="331"/>
      <c r="O28" s="331"/>
      <c r="P28" s="331"/>
    </row>
    <row r="29" spans="1:16" ht="21.75" customHeight="1">
      <c r="A29" s="110" t="s">
        <v>884</v>
      </c>
      <c r="B29" s="122"/>
      <c r="C29" s="122"/>
      <c r="D29" s="122"/>
      <c r="E29" s="122"/>
      <c r="F29" s="122"/>
      <c r="G29" s="122"/>
      <c r="H29" s="813" t="s">
        <v>885</v>
      </c>
      <c r="J29" s="331"/>
      <c r="K29" s="331"/>
      <c r="L29" s="331"/>
      <c r="M29" s="331"/>
      <c r="N29" s="331"/>
      <c r="O29" s="331"/>
      <c r="P29" s="331"/>
    </row>
    <row r="30" spans="1:16" ht="17.25" customHeight="1">
      <c r="A30" s="112" t="s">
        <v>970</v>
      </c>
      <c r="B30" s="112"/>
      <c r="C30" s="112"/>
      <c r="D30" s="112"/>
      <c r="E30" s="112"/>
      <c r="F30" s="112"/>
      <c r="G30" s="112"/>
      <c r="H30" s="220">
        <v>492.3</v>
      </c>
      <c r="J30" s="331"/>
      <c r="K30" s="331"/>
      <c r="L30" s="331"/>
      <c r="M30" s="331"/>
      <c r="N30" s="331"/>
      <c r="O30" s="331"/>
      <c r="P30" s="331"/>
    </row>
    <row r="31" spans="1:16" ht="12.75">
      <c r="A31" s="112" t="s">
        <v>971</v>
      </c>
      <c r="B31" s="112"/>
      <c r="C31" s="112"/>
      <c r="D31" s="112"/>
      <c r="E31" s="112"/>
      <c r="F31" s="112"/>
      <c r="G31" s="112"/>
      <c r="H31" s="118">
        <v>456.8</v>
      </c>
      <c r="J31" s="331"/>
      <c r="K31" s="331"/>
      <c r="L31" s="331"/>
      <c r="M31" s="331"/>
      <c r="N31" s="331"/>
      <c r="O31" s="331"/>
      <c r="P31" s="331"/>
    </row>
    <row r="32" spans="1:16" ht="12.75">
      <c r="A32" s="112" t="s">
        <v>972</v>
      </c>
      <c r="B32" s="112"/>
      <c r="C32" s="112"/>
      <c r="D32" s="112"/>
      <c r="E32" s="112"/>
      <c r="F32" s="112"/>
      <c r="G32" s="112"/>
      <c r="H32" s="118">
        <v>444.1</v>
      </c>
      <c r="J32" s="331"/>
      <c r="K32" s="331"/>
      <c r="L32" s="331"/>
      <c r="M32" s="331"/>
      <c r="N32" s="331"/>
      <c r="O32" s="331"/>
      <c r="P32" s="331"/>
    </row>
    <row r="33" spans="1:16" ht="12.75">
      <c r="A33" s="112" t="s">
        <v>973</v>
      </c>
      <c r="B33" s="112"/>
      <c r="C33" s="112"/>
      <c r="D33" s="112"/>
      <c r="E33" s="112"/>
      <c r="F33" s="112"/>
      <c r="G33" s="112"/>
      <c r="H33" s="118">
        <v>234.3</v>
      </c>
      <c r="J33" s="331"/>
      <c r="K33" s="331"/>
      <c r="L33" s="331"/>
      <c r="M33" s="331"/>
      <c r="N33" s="331"/>
      <c r="O33" s="331"/>
      <c r="P33" s="331"/>
    </row>
    <row r="34" spans="1:16" ht="12.75">
      <c r="A34" s="9" t="s">
        <v>974</v>
      </c>
      <c r="B34" s="9"/>
      <c r="C34" s="9"/>
      <c r="D34" s="9"/>
      <c r="E34" s="9"/>
      <c r="F34" s="9"/>
      <c r="G34" s="9"/>
      <c r="H34" s="114">
        <v>223.8</v>
      </c>
      <c r="J34" s="331"/>
      <c r="K34" s="331"/>
      <c r="L34" s="331"/>
      <c r="M34" s="331"/>
      <c r="N34" s="331"/>
      <c r="O34" s="331"/>
      <c r="P34" s="331"/>
    </row>
    <row r="35" spans="1:16" ht="12.75">
      <c r="A35" s="9" t="s">
        <v>975</v>
      </c>
      <c r="B35" s="9"/>
      <c r="C35" s="9"/>
      <c r="D35" s="9"/>
      <c r="E35" s="9"/>
      <c r="F35" s="9"/>
      <c r="G35" s="9"/>
      <c r="H35" s="114">
        <v>168.3</v>
      </c>
      <c r="J35" s="331"/>
      <c r="K35" s="331"/>
      <c r="L35" s="331"/>
      <c r="M35" s="331"/>
      <c r="N35" s="331"/>
      <c r="O35" s="331"/>
      <c r="P35" s="331"/>
    </row>
    <row r="36" spans="1:16" ht="12.75">
      <c r="A36" s="9" t="s">
        <v>976</v>
      </c>
      <c r="B36" s="9"/>
      <c r="C36" s="9"/>
      <c r="D36" s="9"/>
      <c r="E36" s="9"/>
      <c r="F36" s="9"/>
      <c r="G36" s="9"/>
      <c r="H36" s="114">
        <v>160.8</v>
      </c>
      <c r="J36" s="331"/>
      <c r="K36" s="331"/>
      <c r="L36" s="331"/>
      <c r="M36" s="331"/>
      <c r="N36" s="331"/>
      <c r="O36" s="331"/>
      <c r="P36" s="331"/>
    </row>
    <row r="37" spans="1:16" ht="12.75">
      <c r="A37" s="9" t="s">
        <v>977</v>
      </c>
      <c r="B37" s="9"/>
      <c r="C37" s="9"/>
      <c r="D37" s="9"/>
      <c r="E37" s="9"/>
      <c r="F37" s="9"/>
      <c r="G37" s="9"/>
      <c r="H37" s="114">
        <v>160.3</v>
      </c>
      <c r="J37" s="331"/>
      <c r="K37" s="331"/>
      <c r="L37" s="331"/>
      <c r="M37" s="331"/>
      <c r="N37" s="331"/>
      <c r="O37" s="331"/>
      <c r="P37" s="331"/>
    </row>
    <row r="38" spans="1:16" ht="12.75">
      <c r="A38" s="9" t="s">
        <v>978</v>
      </c>
      <c r="B38" s="9"/>
      <c r="C38" s="9"/>
      <c r="D38" s="9"/>
      <c r="E38" s="9"/>
      <c r="F38" s="9"/>
      <c r="G38" s="9"/>
      <c r="H38" s="114">
        <v>157.1</v>
      </c>
      <c r="J38" s="331"/>
      <c r="K38" s="331"/>
      <c r="L38" s="331"/>
      <c r="M38" s="331"/>
      <c r="N38" s="331"/>
      <c r="O38" s="331"/>
      <c r="P38" s="331"/>
    </row>
    <row r="39" spans="1:16" ht="12.75">
      <c r="A39" s="10" t="s">
        <v>979</v>
      </c>
      <c r="B39" s="10"/>
      <c r="C39" s="10"/>
      <c r="D39" s="10"/>
      <c r="E39" s="10"/>
      <c r="F39" s="10"/>
      <c r="G39" s="10"/>
      <c r="H39" s="116">
        <v>136.7</v>
      </c>
      <c r="J39" s="331"/>
      <c r="K39" s="331"/>
      <c r="L39" s="331"/>
      <c r="M39" s="331"/>
      <c r="N39" s="331"/>
      <c r="O39" s="331"/>
      <c r="P39" s="331"/>
    </row>
    <row r="40" spans="10:16" ht="12.75">
      <c r="J40" s="331"/>
      <c r="K40" s="331"/>
      <c r="L40" s="331"/>
      <c r="M40" s="331"/>
      <c r="N40" s="331"/>
      <c r="O40" s="331"/>
      <c r="P40" s="331"/>
    </row>
    <row r="41" spans="1:16" ht="25.5" customHeight="1">
      <c r="A41" s="52" t="s">
        <v>886</v>
      </c>
      <c r="B41" s="53"/>
      <c r="C41" s="53"/>
      <c r="D41" s="53"/>
      <c r="E41" s="53"/>
      <c r="F41" s="53"/>
      <c r="G41" s="53"/>
      <c r="H41" s="53"/>
      <c r="I41" s="95" t="s">
        <v>887</v>
      </c>
      <c r="J41" s="331"/>
      <c r="K41" s="331"/>
      <c r="L41" s="331"/>
      <c r="M41" s="331"/>
      <c r="N41" s="331"/>
      <c r="O41" s="331"/>
      <c r="P41" s="331"/>
    </row>
    <row r="42" spans="1:16" ht="26.25" customHeight="1">
      <c r="A42" s="814" t="s">
        <v>888</v>
      </c>
      <c r="B42" s="795"/>
      <c r="C42" s="795"/>
      <c r="D42" s="796"/>
      <c r="E42" s="94"/>
      <c r="F42" s="815" t="s">
        <v>889</v>
      </c>
      <c r="G42" s="795"/>
      <c r="H42" s="795"/>
      <c r="I42" s="795"/>
      <c r="J42" s="331"/>
      <c r="K42" s="331"/>
      <c r="L42" s="331"/>
      <c r="M42" s="331"/>
      <c r="N42" s="331"/>
      <c r="O42" s="331"/>
      <c r="P42" s="331"/>
    </row>
    <row r="43" spans="3:17" ht="15">
      <c r="C43" s="429" t="s">
        <v>494</v>
      </c>
      <c r="D43" s="428">
        <v>0.028126119670369043</v>
      </c>
      <c r="F43" s="799" t="s">
        <v>509</v>
      </c>
      <c r="G43" s="44"/>
      <c r="H43" s="44"/>
      <c r="I43" s="800" t="s">
        <v>510</v>
      </c>
      <c r="J43" s="331"/>
      <c r="K43" s="331"/>
      <c r="L43" s="331"/>
      <c r="M43" s="816"/>
      <c r="N43" s="233"/>
      <c r="O43" s="233"/>
      <c r="P43" s="233"/>
      <c r="Q43" s="233"/>
    </row>
    <row r="44" spans="3:17" ht="15">
      <c r="C44" s="186" t="s">
        <v>495</v>
      </c>
      <c r="D44" s="428">
        <v>0.0514152633464708</v>
      </c>
      <c r="F44" s="817">
        <v>3292</v>
      </c>
      <c r="G44" s="1"/>
      <c r="H44" s="1"/>
      <c r="I44" s="817">
        <v>2507</v>
      </c>
      <c r="J44" s="331"/>
      <c r="K44" s="331"/>
      <c r="L44" s="331"/>
      <c r="M44" s="818"/>
      <c r="N44" s="233"/>
      <c r="O44" s="233"/>
      <c r="P44" s="233"/>
      <c r="Q44" s="233"/>
    </row>
    <row r="45" spans="3:17" ht="15">
      <c r="C45" s="430" t="s">
        <v>496</v>
      </c>
      <c r="D45" s="428">
        <v>0.0726740714200406</v>
      </c>
      <c r="J45" s="331"/>
      <c r="K45" s="331"/>
      <c r="L45" s="331"/>
      <c r="M45" s="819"/>
      <c r="N45" s="664" t="s">
        <v>890</v>
      </c>
      <c r="O45" s="664"/>
      <c r="P45" s="664"/>
      <c r="Q45" s="233"/>
    </row>
    <row r="46" spans="3:17" ht="15">
      <c r="C46" s="187" t="s">
        <v>497</v>
      </c>
      <c r="D46" s="820">
        <v>0.8477845455631196</v>
      </c>
      <c r="J46" s="331"/>
      <c r="K46" s="331"/>
      <c r="L46" s="331"/>
      <c r="M46" s="819"/>
      <c r="N46" s="455" t="s">
        <v>144</v>
      </c>
      <c r="O46" s="665" t="s">
        <v>137</v>
      </c>
      <c r="P46" s="665" t="s">
        <v>45</v>
      </c>
      <c r="Q46" s="233"/>
    </row>
    <row r="47" spans="3:17" ht="12.75">
      <c r="C47" s="821"/>
      <c r="D47" s="428"/>
      <c r="J47" s="331"/>
      <c r="K47" s="331"/>
      <c r="L47" s="331"/>
      <c r="M47" s="822"/>
      <c r="N47" s="455" t="s">
        <v>147</v>
      </c>
      <c r="O47" s="666">
        <v>0.17382307294361096</v>
      </c>
      <c r="P47" s="666">
        <v>0.17399551646835662</v>
      </c>
      <c r="Q47" s="233"/>
    </row>
    <row r="48" spans="3:17" ht="12.75">
      <c r="C48" s="58"/>
      <c r="D48" s="1"/>
      <c r="J48" s="331"/>
      <c r="K48" s="331"/>
      <c r="L48" s="331"/>
      <c r="M48" s="331"/>
      <c r="N48" s="455" t="s">
        <v>146</v>
      </c>
      <c r="O48" s="666">
        <v>0.28194516295913086</v>
      </c>
      <c r="P48" s="666">
        <v>0.1693395413002242</v>
      </c>
      <c r="Q48" s="233"/>
    </row>
    <row r="49" spans="10:17" ht="12.75">
      <c r="J49" s="331"/>
      <c r="K49" s="331"/>
      <c r="L49" s="331"/>
      <c r="M49" s="331"/>
      <c r="N49" s="455" t="s">
        <v>145</v>
      </c>
      <c r="O49" s="668">
        <v>0.11191584755992412</v>
      </c>
      <c r="P49" s="666">
        <v>0.08898085876875324</v>
      </c>
      <c r="Q49" s="233"/>
    </row>
    <row r="50" spans="10:17" ht="12.75">
      <c r="J50" s="331"/>
      <c r="K50" s="331"/>
      <c r="L50" s="331"/>
      <c r="M50" s="331"/>
      <c r="N50" s="233"/>
      <c r="O50" s="233"/>
      <c r="P50" s="233"/>
      <c r="Q50" s="233"/>
    </row>
    <row r="51" spans="10:16" ht="12.75">
      <c r="J51" s="331"/>
      <c r="K51" s="331"/>
      <c r="L51" s="331"/>
      <c r="M51" s="331"/>
      <c r="N51" s="331"/>
      <c r="O51" s="331"/>
      <c r="P51" s="331"/>
    </row>
    <row r="52" spans="1:16" ht="12.75">
      <c r="A52" s="892" t="s">
        <v>499</v>
      </c>
      <c r="B52" s="892"/>
      <c r="C52" s="892"/>
      <c r="J52" s="331"/>
      <c r="K52" s="331"/>
      <c r="L52" s="331"/>
      <c r="M52" s="331"/>
      <c r="N52" s="331"/>
      <c r="O52" s="331"/>
      <c r="P52" s="331"/>
    </row>
    <row r="53" spans="1:16" ht="12.75">
      <c r="A53" s="892"/>
      <c r="B53" s="892"/>
      <c r="C53" s="892"/>
      <c r="J53" s="331"/>
      <c r="K53" s="331"/>
      <c r="L53" s="331"/>
      <c r="M53" s="331"/>
      <c r="N53" s="331"/>
      <c r="O53" s="331"/>
      <c r="P53" s="331"/>
    </row>
    <row r="54" spans="10:16" ht="12.75">
      <c r="J54" s="331"/>
      <c r="K54" s="331"/>
      <c r="L54" s="331"/>
      <c r="M54" s="331"/>
      <c r="N54" s="331"/>
      <c r="O54" s="331"/>
      <c r="P54" s="331"/>
    </row>
    <row r="55" spans="10:16" ht="12.75">
      <c r="J55" s="331"/>
      <c r="K55" s="331"/>
      <c r="L55" s="331"/>
      <c r="M55" s="331"/>
      <c r="N55" s="331"/>
      <c r="O55" s="331"/>
      <c r="P55" s="331"/>
    </row>
    <row r="56" spans="10:16" ht="12.75">
      <c r="J56" s="331"/>
      <c r="K56" s="331"/>
      <c r="L56" s="331"/>
      <c r="M56" s="331"/>
      <c r="N56" s="331"/>
      <c r="O56" s="331"/>
      <c r="P56" s="331"/>
    </row>
    <row r="57" spans="10:16" ht="12.75">
      <c r="J57" s="331"/>
      <c r="K57" s="331"/>
      <c r="L57" s="331"/>
      <c r="M57" s="331"/>
      <c r="N57" s="331"/>
      <c r="O57" s="331"/>
      <c r="P57" s="331"/>
    </row>
    <row r="58" spans="10:16" ht="12.75">
      <c r="J58" s="331"/>
      <c r="K58" s="331"/>
      <c r="L58" s="331"/>
      <c r="M58" s="331"/>
      <c r="N58" s="331"/>
      <c r="O58" s="331"/>
      <c r="P58" s="331"/>
    </row>
    <row r="59" spans="10:16" ht="12.75">
      <c r="J59" s="331"/>
      <c r="K59" s="331"/>
      <c r="L59" s="331"/>
      <c r="M59" s="331"/>
      <c r="N59" s="331"/>
      <c r="O59" s="331"/>
      <c r="P59" s="331"/>
    </row>
    <row r="60" spans="10:16" ht="12.75">
      <c r="J60" s="331"/>
      <c r="K60" s="331"/>
      <c r="L60" s="331"/>
      <c r="M60" s="331"/>
      <c r="N60" s="331"/>
      <c r="O60" s="331"/>
      <c r="P60" s="331"/>
    </row>
    <row r="61" spans="10:16" ht="12.75">
      <c r="J61" s="331"/>
      <c r="K61" s="331"/>
      <c r="L61" s="331"/>
      <c r="M61" s="331"/>
      <c r="N61" s="331"/>
      <c r="O61" s="331"/>
      <c r="P61" s="331"/>
    </row>
    <row r="62" spans="10:16" ht="12.75">
      <c r="J62" s="331"/>
      <c r="K62" s="331"/>
      <c r="L62" s="331"/>
      <c r="M62" s="331"/>
      <c r="N62" s="331"/>
      <c r="O62" s="331"/>
      <c r="P62" s="331"/>
    </row>
    <row r="63" spans="10:16" ht="12.75">
      <c r="J63" s="331"/>
      <c r="K63" s="331"/>
      <c r="L63" s="331"/>
      <c r="M63" s="331"/>
      <c r="N63" s="331"/>
      <c r="O63" s="331"/>
      <c r="P63" s="331"/>
    </row>
    <row r="64" spans="10:16" ht="12.75">
      <c r="J64" s="331"/>
      <c r="K64" s="331"/>
      <c r="L64" s="331"/>
      <c r="M64" s="331"/>
      <c r="N64" s="331"/>
      <c r="O64" s="331"/>
      <c r="P64" s="331"/>
    </row>
    <row r="65" spans="10:16" ht="12.75">
      <c r="J65" s="331"/>
      <c r="K65" s="331"/>
      <c r="L65" s="331"/>
      <c r="M65" s="331"/>
      <c r="N65" s="331"/>
      <c r="O65" s="331"/>
      <c r="P65" s="331"/>
    </row>
    <row r="66" spans="10:16" ht="12.75">
      <c r="J66" s="331"/>
      <c r="K66" s="331"/>
      <c r="L66" s="331"/>
      <c r="M66" s="331"/>
      <c r="N66" s="331"/>
      <c r="O66" s="331"/>
      <c r="P66" s="331"/>
    </row>
    <row r="67" spans="10:16" ht="12.75">
      <c r="J67" s="331"/>
      <c r="K67" s="331"/>
      <c r="L67" s="331"/>
      <c r="M67" s="331"/>
      <c r="N67" s="331"/>
      <c r="O67" s="331"/>
      <c r="P67" s="331"/>
    </row>
    <row r="68" spans="10:16" ht="12.75">
      <c r="J68" s="331"/>
      <c r="K68" s="331"/>
      <c r="L68" s="331"/>
      <c r="M68" s="331"/>
      <c r="N68" s="331"/>
      <c r="O68" s="331"/>
      <c r="P68" s="331"/>
    </row>
    <row r="69" spans="10:16" ht="12.75">
      <c r="J69" s="331"/>
      <c r="K69" s="331"/>
      <c r="L69" s="331"/>
      <c r="M69" s="331"/>
      <c r="N69" s="331"/>
      <c r="O69" s="331"/>
      <c r="P69" s="331"/>
    </row>
    <row r="70" spans="10:16" ht="12.75">
      <c r="J70" s="331"/>
      <c r="K70" s="331"/>
      <c r="L70" s="331"/>
      <c r="M70" s="331"/>
      <c r="N70" s="331"/>
      <c r="O70" s="331"/>
      <c r="P70" s="331"/>
    </row>
    <row r="71" spans="10:16" ht="12.75">
      <c r="J71" s="331"/>
      <c r="K71" s="331"/>
      <c r="L71" s="331"/>
      <c r="M71" s="331"/>
      <c r="N71" s="331"/>
      <c r="O71" s="331"/>
      <c r="P71" s="331"/>
    </row>
    <row r="72" spans="10:16" ht="12.75">
      <c r="J72" s="331"/>
      <c r="K72" s="331"/>
      <c r="L72" s="331"/>
      <c r="M72" s="331"/>
      <c r="N72" s="331"/>
      <c r="O72" s="331"/>
      <c r="P72" s="331"/>
    </row>
    <row r="73" spans="10:16" ht="12.75">
      <c r="J73" s="331"/>
      <c r="K73" s="331"/>
      <c r="L73" s="331"/>
      <c r="M73" s="331"/>
      <c r="N73" s="331"/>
      <c r="O73" s="331"/>
      <c r="P73" s="331"/>
    </row>
    <row r="74" spans="10:16" ht="12.75">
      <c r="J74" s="331"/>
      <c r="K74" s="331"/>
      <c r="L74" s="331"/>
      <c r="M74" s="331"/>
      <c r="N74" s="331"/>
      <c r="O74" s="331"/>
      <c r="P74" s="331"/>
    </row>
    <row r="75" spans="10:16" ht="12.75">
      <c r="J75" s="331"/>
      <c r="K75" s="331"/>
      <c r="L75" s="331"/>
      <c r="M75" s="331"/>
      <c r="N75" s="331"/>
      <c r="O75" s="331"/>
      <c r="P75" s="331"/>
    </row>
    <row r="76" spans="10:16" ht="12.75">
      <c r="J76" s="331"/>
      <c r="K76" s="331"/>
      <c r="L76" s="331"/>
      <c r="M76" s="331"/>
      <c r="N76" s="331"/>
      <c r="O76" s="331"/>
      <c r="P76" s="331"/>
    </row>
    <row r="77" spans="10:16" ht="12.75">
      <c r="J77" s="331"/>
      <c r="K77" s="331"/>
      <c r="L77" s="331"/>
      <c r="M77" s="331"/>
      <c r="N77" s="331"/>
      <c r="O77" s="331"/>
      <c r="P77" s="331"/>
    </row>
    <row r="78" spans="10:16" ht="12.75">
      <c r="J78" s="331"/>
      <c r="K78" s="331"/>
      <c r="L78" s="331"/>
      <c r="M78" s="331"/>
      <c r="N78" s="331"/>
      <c r="O78" s="331"/>
      <c r="P78" s="331"/>
    </row>
    <row r="79" spans="10:16" ht="12.75">
      <c r="J79" s="331"/>
      <c r="K79" s="331"/>
      <c r="L79" s="331"/>
      <c r="M79" s="331"/>
      <c r="N79" s="331"/>
      <c r="O79" s="331"/>
      <c r="P79" s="331"/>
    </row>
    <row r="80" spans="10:16" ht="12.75">
      <c r="J80" s="331"/>
      <c r="K80" s="331"/>
      <c r="L80" s="331"/>
      <c r="M80" s="331"/>
      <c r="N80" s="331"/>
      <c r="O80" s="331"/>
      <c r="P80" s="331"/>
    </row>
    <row r="81" spans="10:16" ht="12.75">
      <c r="J81" s="331"/>
      <c r="K81" s="331"/>
      <c r="L81" s="331"/>
      <c r="M81" s="331"/>
      <c r="N81" s="331"/>
      <c r="O81" s="331"/>
      <c r="P81" s="331"/>
    </row>
    <row r="82" spans="10:16" ht="12.75">
      <c r="J82" s="331"/>
      <c r="K82" s="331"/>
      <c r="L82" s="331"/>
      <c r="M82" s="331"/>
      <c r="N82" s="331"/>
      <c r="O82" s="331"/>
      <c r="P82" s="331"/>
    </row>
    <row r="83" spans="10:16" ht="12.75">
      <c r="J83" s="331"/>
      <c r="K83" s="331"/>
      <c r="L83" s="331"/>
      <c r="M83" s="331"/>
      <c r="N83" s="331"/>
      <c r="O83" s="331"/>
      <c r="P83" s="331"/>
    </row>
    <row r="84" spans="10:16" ht="12.75">
      <c r="J84" s="331"/>
      <c r="K84" s="331"/>
      <c r="L84" s="331"/>
      <c r="M84" s="331"/>
      <c r="N84" s="331"/>
      <c r="O84" s="331"/>
      <c r="P84" s="331"/>
    </row>
    <row r="85" spans="10:16" ht="12.75">
      <c r="J85" s="331"/>
      <c r="K85" s="331"/>
      <c r="L85" s="331"/>
      <c r="M85" s="331"/>
      <c r="N85" s="331"/>
      <c r="O85" s="331"/>
      <c r="P85" s="331"/>
    </row>
    <row r="86" spans="10:16" ht="12.75">
      <c r="J86" s="331"/>
      <c r="K86" s="331"/>
      <c r="L86" s="331"/>
      <c r="M86" s="331"/>
      <c r="N86" s="331"/>
      <c r="O86" s="331"/>
      <c r="P86" s="331"/>
    </row>
    <row r="87" spans="10:16" ht="12.75">
      <c r="J87" s="331"/>
      <c r="K87" s="331"/>
      <c r="L87" s="331"/>
      <c r="M87" s="331"/>
      <c r="N87" s="331"/>
      <c r="O87" s="331"/>
      <c r="P87" s="331"/>
    </row>
    <row r="88" spans="10:16" ht="12.75">
      <c r="J88" s="331"/>
      <c r="K88" s="331"/>
      <c r="L88" s="331"/>
      <c r="M88" s="331"/>
      <c r="N88" s="331"/>
      <c r="O88" s="331"/>
      <c r="P88" s="331"/>
    </row>
    <row r="89" spans="10:16" ht="12.75">
      <c r="J89" s="331"/>
      <c r="K89" s="331"/>
      <c r="L89" s="331"/>
      <c r="M89" s="331"/>
      <c r="N89" s="331"/>
      <c r="O89" s="331"/>
      <c r="P89" s="331"/>
    </row>
    <row r="90" spans="10:16" ht="12.75">
      <c r="J90" s="331"/>
      <c r="K90" s="331"/>
      <c r="L90" s="331"/>
      <c r="M90" s="331"/>
      <c r="N90" s="331"/>
      <c r="O90" s="331"/>
      <c r="P90" s="331"/>
    </row>
    <row r="91" spans="10:16" ht="12.75">
      <c r="J91" s="331"/>
      <c r="K91" s="331"/>
      <c r="L91" s="331"/>
      <c r="M91" s="331"/>
      <c r="N91" s="331"/>
      <c r="O91" s="331"/>
      <c r="P91" s="331"/>
    </row>
    <row r="92" spans="10:16" ht="12.75">
      <c r="J92" s="331"/>
      <c r="K92" s="331"/>
      <c r="L92" s="331"/>
      <c r="M92" s="331"/>
      <c r="N92" s="331"/>
      <c r="O92" s="331"/>
      <c r="P92" s="331"/>
    </row>
    <row r="93" spans="10:16" ht="12.75">
      <c r="J93" s="331"/>
      <c r="K93" s="331"/>
      <c r="L93" s="331"/>
      <c r="M93" s="331"/>
      <c r="N93" s="331"/>
      <c r="O93" s="331"/>
      <c r="P93" s="331"/>
    </row>
    <row r="94" spans="10:16" ht="12.75">
      <c r="J94" s="331"/>
      <c r="K94" s="331"/>
      <c r="L94" s="331"/>
      <c r="M94" s="331"/>
      <c r="N94" s="331"/>
      <c r="O94" s="331"/>
      <c r="P94" s="331"/>
    </row>
  </sheetData>
  <sheetProtection/>
  <mergeCells count="4">
    <mergeCell ref="A52:C53"/>
    <mergeCell ref="C10:C11"/>
    <mergeCell ref="M23:M24"/>
    <mergeCell ref="G23:I24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9.421875" style="0" customWidth="1"/>
    <col min="2" max="2" width="11.57421875" style="0" customWidth="1"/>
    <col min="3" max="3" width="12.140625" style="0" customWidth="1"/>
    <col min="4" max="4" width="12.7109375" style="0" customWidth="1"/>
    <col min="5" max="5" width="2.8515625" style="0" customWidth="1"/>
    <col min="6" max="6" width="9.8515625" style="0" customWidth="1"/>
    <col min="7" max="10" width="11.140625" style="0" customWidth="1"/>
    <col min="11" max="14" width="6.00390625" style="544" customWidth="1"/>
    <col min="15" max="18" width="6.00390625" style="336" customWidth="1"/>
    <col min="19" max="20" width="6.00390625" style="0" customWidth="1"/>
  </cols>
  <sheetData>
    <row r="1" spans="2:18" s="1" customFormat="1" ht="13.5" customHeight="1">
      <c r="B1" s="3"/>
      <c r="C1" s="3"/>
      <c r="D1" s="3"/>
      <c r="K1" s="400"/>
      <c r="L1" s="400"/>
      <c r="M1" s="400"/>
      <c r="N1" s="400"/>
      <c r="O1" s="328"/>
      <c r="P1" s="328"/>
      <c r="Q1" s="328"/>
      <c r="R1" s="328"/>
    </row>
    <row r="2" spans="1:22" s="123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393"/>
      <c r="I2" s="393"/>
      <c r="J2" s="58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</row>
    <row r="3" spans="11:22" ht="12.75" customHeight="1">
      <c r="K3" s="479" t="s">
        <v>891</v>
      </c>
      <c r="L3" s="233"/>
      <c r="M3" s="824"/>
      <c r="N3" s="824"/>
      <c r="O3" s="824"/>
      <c r="P3" s="824"/>
      <c r="Q3" s="824"/>
      <c r="R3" s="824"/>
      <c r="S3" s="824"/>
      <c r="T3" s="825"/>
      <c r="U3" s="825"/>
      <c r="V3" s="825"/>
    </row>
    <row r="4" spans="1:22" s="54" customFormat="1" ht="16.5" customHeight="1">
      <c r="A4" s="52" t="s">
        <v>886</v>
      </c>
      <c r="B4" s="53"/>
      <c r="C4" s="53"/>
      <c r="D4" s="53"/>
      <c r="E4" s="53"/>
      <c r="F4" s="53"/>
      <c r="G4" s="53"/>
      <c r="H4" s="53"/>
      <c r="I4" s="95" t="s">
        <v>887</v>
      </c>
      <c r="J4" s="662"/>
      <c r="K4" s="826">
        <v>2005</v>
      </c>
      <c r="L4" s="826">
        <v>2006</v>
      </c>
      <c r="M4" s="826">
        <v>2007</v>
      </c>
      <c r="N4" s="826">
        <v>2008</v>
      </c>
      <c r="O4" s="826">
        <v>2009</v>
      </c>
      <c r="P4" s="827">
        <v>2010</v>
      </c>
      <c r="Q4" s="827">
        <v>2011</v>
      </c>
      <c r="R4" s="827">
        <v>2012</v>
      </c>
      <c r="S4" s="827">
        <v>2013</v>
      </c>
      <c r="T4" s="828"/>
      <c r="U4" s="828"/>
      <c r="V4" s="828"/>
    </row>
    <row r="5" spans="1:22" s="55" customFormat="1" ht="21.75" customHeight="1">
      <c r="A5" s="829" t="s">
        <v>892</v>
      </c>
      <c r="B5" s="830"/>
      <c r="C5" s="831"/>
      <c r="D5" s="832" t="s">
        <v>893</v>
      </c>
      <c r="E5" s="833"/>
      <c r="F5" s="834"/>
      <c r="G5" s="835"/>
      <c r="H5" s="835"/>
      <c r="I5" s="833"/>
      <c r="J5" s="662"/>
      <c r="K5" s="826">
        <v>4302</v>
      </c>
      <c r="L5" s="826">
        <v>6443</v>
      </c>
      <c r="M5" s="826">
        <v>6411</v>
      </c>
      <c r="N5" s="826">
        <v>5554</v>
      </c>
      <c r="O5" s="826">
        <v>5060</v>
      </c>
      <c r="P5" s="827">
        <v>5393</v>
      </c>
      <c r="Q5" s="60">
        <v>5162</v>
      </c>
      <c r="R5" s="60">
        <v>5034</v>
      </c>
      <c r="S5" s="60">
        <v>5799</v>
      </c>
      <c r="T5" s="828"/>
      <c r="U5" s="828"/>
      <c r="V5" s="828"/>
    </row>
    <row r="6" spans="1:22" s="55" customFormat="1" ht="12.75" customHeight="1">
      <c r="A6" s="836" t="s">
        <v>894</v>
      </c>
      <c r="B6" s="837"/>
      <c r="C6" s="71"/>
      <c r="D6" s="838"/>
      <c r="E6" s="662"/>
      <c r="F6" s="839"/>
      <c r="G6" s="84"/>
      <c r="H6" s="84"/>
      <c r="I6" s="662"/>
      <c r="J6" s="662"/>
      <c r="K6" s="840"/>
      <c r="L6" s="840"/>
      <c r="M6" s="840"/>
      <c r="N6" s="840"/>
      <c r="O6" s="840"/>
      <c r="P6" s="828"/>
      <c r="Q6" s="841"/>
      <c r="R6" s="841"/>
      <c r="S6" s="841"/>
      <c r="T6" s="828"/>
      <c r="U6" s="828"/>
      <c r="V6" s="828"/>
    </row>
    <row r="7" spans="2:22" s="44" customFormat="1" ht="17.25" customHeight="1">
      <c r="B7" s="842" t="s">
        <v>895</v>
      </c>
      <c r="C7" s="105" t="s">
        <v>896</v>
      </c>
      <c r="D7" s="428"/>
      <c r="F7" s="186"/>
      <c r="G7" s="1"/>
      <c r="H7" s="1"/>
      <c r="I7" s="25"/>
      <c r="J7" s="1"/>
      <c r="K7" s="840"/>
      <c r="L7" s="840"/>
      <c r="M7" s="840"/>
      <c r="N7" s="840"/>
      <c r="O7" s="840"/>
      <c r="P7" s="825"/>
      <c r="Q7" s="843"/>
      <c r="R7" s="843"/>
      <c r="S7" s="843"/>
      <c r="T7" s="828"/>
      <c r="U7" s="828"/>
      <c r="V7" s="828"/>
    </row>
    <row r="8" spans="1:22" s="44" customFormat="1" ht="19.5" customHeight="1">
      <c r="A8" s="844" t="s">
        <v>25</v>
      </c>
      <c r="B8" s="845">
        <f>SUM(B9:B10)</f>
        <v>5799</v>
      </c>
      <c r="C8" s="644">
        <f>IF(B8&lt;&gt;0,B8/B8*100,"-")</f>
        <v>100</v>
      </c>
      <c r="D8" s="428"/>
      <c r="F8" s="394"/>
      <c r="G8" s="1"/>
      <c r="H8" s="1"/>
      <c r="I8" s="29"/>
      <c r="J8" s="1"/>
      <c r="K8" s="846"/>
      <c r="L8" s="846"/>
      <c r="M8" s="847"/>
      <c r="N8" s="847"/>
      <c r="O8" s="846"/>
      <c r="P8" s="825"/>
      <c r="Q8" s="848"/>
      <c r="R8" s="848"/>
      <c r="S8" s="848"/>
      <c r="T8" s="825"/>
      <c r="U8" s="825"/>
      <c r="V8" s="825"/>
    </row>
    <row r="9" spans="1:19" s="44" customFormat="1" ht="13.5" customHeight="1">
      <c r="A9" s="44" t="s">
        <v>897</v>
      </c>
      <c r="B9" s="35">
        <v>419</v>
      </c>
      <c r="C9" s="426">
        <f>IF(B8&lt;&gt;0,B9/B8*100,"-")</f>
        <v>7.22538368684256</v>
      </c>
      <c r="D9" s="428"/>
      <c r="F9" s="809"/>
      <c r="G9" s="1"/>
      <c r="H9" s="810"/>
      <c r="I9" s="810"/>
      <c r="J9" s="1"/>
      <c r="K9" s="596"/>
      <c r="L9" s="455"/>
      <c r="M9" s="666"/>
      <c r="N9" s="666"/>
      <c r="O9" s="596"/>
      <c r="P9" s="330"/>
      <c r="Q9" s="328"/>
      <c r="R9" s="328"/>
      <c r="S9" s="1"/>
    </row>
    <row r="10" spans="1:18" s="44" customFormat="1" ht="13.5" customHeight="1">
      <c r="A10" s="2" t="s">
        <v>898</v>
      </c>
      <c r="B10" s="213">
        <v>5380</v>
      </c>
      <c r="C10" s="427">
        <f>IF(B8&lt;&gt;0,B10/B8*100,"-")</f>
        <v>92.77461631315744</v>
      </c>
      <c r="D10" s="428"/>
      <c r="F10" s="1"/>
      <c r="G10" s="1"/>
      <c r="H10" s="1"/>
      <c r="I10" s="25"/>
      <c r="J10" s="1"/>
      <c r="K10" s="596"/>
      <c r="L10" s="455"/>
      <c r="M10" s="666"/>
      <c r="N10" s="666"/>
      <c r="O10" s="596"/>
      <c r="P10" s="330"/>
      <c r="Q10" s="330"/>
      <c r="R10" s="330"/>
    </row>
    <row r="11" spans="3:18" s="44" customFormat="1" ht="13.5" customHeight="1">
      <c r="C11" s="849"/>
      <c r="D11" s="428"/>
      <c r="I11" s="667"/>
      <c r="K11" s="596"/>
      <c r="L11" s="455"/>
      <c r="M11" s="666"/>
      <c r="N11" s="666"/>
      <c r="O11" s="596"/>
      <c r="P11" s="330"/>
      <c r="Q11" s="330"/>
      <c r="R11" s="330"/>
    </row>
    <row r="12" spans="3:18" s="44" customFormat="1" ht="12.75" customHeight="1">
      <c r="C12" s="849"/>
      <c r="D12" s="428"/>
      <c r="I12" s="667"/>
      <c r="K12" s="596"/>
      <c r="L12" s="455"/>
      <c r="M12" s="666"/>
      <c r="N12" s="666"/>
      <c r="O12" s="596"/>
      <c r="P12" s="330"/>
      <c r="Q12" s="330"/>
      <c r="R12" s="330"/>
    </row>
    <row r="13" spans="1:18" s="44" customFormat="1" ht="13.5" customHeight="1">
      <c r="A13" s="812" t="s">
        <v>899</v>
      </c>
      <c r="B13" s="2"/>
      <c r="C13" s="850"/>
      <c r="D13" s="820"/>
      <c r="E13" s="2"/>
      <c r="F13" s="2"/>
      <c r="G13" s="2"/>
      <c r="H13" s="2"/>
      <c r="I13" s="25"/>
      <c r="K13" s="596"/>
      <c r="L13" s="455"/>
      <c r="M13" s="666"/>
      <c r="N13" s="666"/>
      <c r="O13" s="596"/>
      <c r="P13" s="330"/>
      <c r="Q13" s="330"/>
      <c r="R13" s="330"/>
    </row>
    <row r="14" spans="1:18" s="44" customFormat="1" ht="18" customHeight="1">
      <c r="A14" s="103" t="s">
        <v>884</v>
      </c>
      <c r="B14" s="103"/>
      <c r="C14" s="851"/>
      <c r="D14" s="852"/>
      <c r="E14" s="103"/>
      <c r="F14" s="103"/>
      <c r="G14" s="103"/>
      <c r="H14" s="105" t="s">
        <v>900</v>
      </c>
      <c r="I14" s="1"/>
      <c r="K14" s="596"/>
      <c r="L14" s="455"/>
      <c r="M14" s="666"/>
      <c r="N14" s="666"/>
      <c r="O14" s="596"/>
      <c r="P14" s="330"/>
      <c r="Q14" s="330"/>
      <c r="R14" s="330"/>
    </row>
    <row r="15" spans="1:18" s="44" customFormat="1" ht="14.25" customHeight="1">
      <c r="A15" s="44" t="s">
        <v>973</v>
      </c>
      <c r="H15" s="535">
        <v>863</v>
      </c>
      <c r="K15" s="596"/>
      <c r="L15" s="455"/>
      <c r="M15" s="668"/>
      <c r="N15" s="666"/>
      <c r="O15" s="596"/>
      <c r="P15" s="330"/>
      <c r="Q15" s="330"/>
      <c r="R15" s="330"/>
    </row>
    <row r="16" spans="1:18" s="44" customFormat="1" ht="11.25" customHeight="1">
      <c r="A16" s="112" t="s">
        <v>970</v>
      </c>
      <c r="B16" s="1"/>
      <c r="C16" s="123"/>
      <c r="D16" s="1"/>
      <c r="H16" s="35">
        <v>658</v>
      </c>
      <c r="K16" s="596"/>
      <c r="L16" s="455"/>
      <c r="M16" s="669"/>
      <c r="N16" s="669"/>
      <c r="O16" s="596"/>
      <c r="P16" s="330"/>
      <c r="Q16" s="330"/>
      <c r="R16" s="330"/>
    </row>
    <row r="17" spans="1:18" s="44" customFormat="1" ht="11.25" customHeight="1">
      <c r="A17" s="44" t="s">
        <v>976</v>
      </c>
      <c r="H17" s="35">
        <v>610</v>
      </c>
      <c r="K17" s="596"/>
      <c r="L17" s="455"/>
      <c r="M17" s="669"/>
      <c r="N17" s="455"/>
      <c r="O17" s="596"/>
      <c r="P17" s="330"/>
      <c r="Q17" s="330"/>
      <c r="R17" s="330"/>
    </row>
    <row r="18" spans="1:18" s="44" customFormat="1" ht="11.25" customHeight="1">
      <c r="A18" s="44" t="s">
        <v>972</v>
      </c>
      <c r="H18" s="35">
        <v>522</v>
      </c>
      <c r="K18" s="596"/>
      <c r="L18" s="455"/>
      <c r="M18" s="455"/>
      <c r="N18" s="455"/>
      <c r="O18" s="596"/>
      <c r="P18" s="330"/>
      <c r="Q18" s="330"/>
      <c r="R18" s="330"/>
    </row>
    <row r="19" spans="1:18" s="44" customFormat="1" ht="11.25" customHeight="1">
      <c r="A19" s="44" t="s">
        <v>971</v>
      </c>
      <c r="H19" s="35">
        <v>190</v>
      </c>
      <c r="K19" s="596"/>
      <c r="L19" s="455"/>
      <c r="M19" s="455"/>
      <c r="N19" s="455"/>
      <c r="O19" s="596"/>
      <c r="P19" s="330"/>
      <c r="Q19" s="330"/>
      <c r="R19" s="330"/>
    </row>
    <row r="20" spans="1:18" s="44" customFormat="1" ht="11.25">
      <c r="A20" s="44" t="s">
        <v>979</v>
      </c>
      <c r="H20" s="35">
        <v>183</v>
      </c>
      <c r="K20" s="596"/>
      <c r="L20" s="455"/>
      <c r="M20" s="455"/>
      <c r="N20" s="455"/>
      <c r="O20" s="596"/>
      <c r="P20" s="330"/>
      <c r="Q20" s="330"/>
      <c r="R20" s="330"/>
    </row>
    <row r="21" spans="1:18" s="44" customFormat="1" ht="11.25">
      <c r="A21" s="44" t="s">
        <v>980</v>
      </c>
      <c r="H21" s="35">
        <v>155</v>
      </c>
      <c r="K21" s="596"/>
      <c r="L21" s="455"/>
      <c r="M21" s="455"/>
      <c r="N21" s="455"/>
      <c r="O21" s="596"/>
      <c r="P21" s="330"/>
      <c r="Q21" s="330"/>
      <c r="R21" s="330"/>
    </row>
    <row r="22" spans="1:18" s="44" customFormat="1" ht="11.25">
      <c r="A22" s="44" t="s">
        <v>981</v>
      </c>
      <c r="H22" s="35">
        <v>112</v>
      </c>
      <c r="K22" s="596"/>
      <c r="L22" s="455"/>
      <c r="M22" s="455"/>
      <c r="N22" s="455"/>
      <c r="O22" s="596"/>
      <c r="P22" s="330"/>
      <c r="Q22" s="330"/>
      <c r="R22" s="330"/>
    </row>
    <row r="23" spans="1:18" s="44" customFormat="1" ht="11.25">
      <c r="A23" s="44" t="s">
        <v>982</v>
      </c>
      <c r="H23" s="35">
        <v>112</v>
      </c>
      <c r="K23" s="596"/>
      <c r="L23" s="455"/>
      <c r="M23" s="455"/>
      <c r="N23" s="455"/>
      <c r="O23" s="596"/>
      <c r="P23" s="330"/>
      <c r="Q23" s="330"/>
      <c r="R23" s="330"/>
    </row>
    <row r="24" spans="1:18" s="44" customFormat="1" ht="11.25">
      <c r="A24" s="2" t="s">
        <v>983</v>
      </c>
      <c r="B24" s="2"/>
      <c r="C24" s="2"/>
      <c r="D24" s="2"/>
      <c r="E24" s="2"/>
      <c r="F24" s="2"/>
      <c r="G24" s="2"/>
      <c r="H24" s="213">
        <v>110</v>
      </c>
      <c r="K24" s="596"/>
      <c r="L24" s="455"/>
      <c r="M24" s="455"/>
      <c r="N24" s="455"/>
      <c r="O24" s="596"/>
      <c r="P24" s="330"/>
      <c r="Q24" s="330"/>
      <c r="R24" s="330"/>
    </row>
    <row r="25" spans="1:18" s="44" customFormat="1" ht="12.75">
      <c r="A25" s="853" t="s">
        <v>499</v>
      </c>
      <c r="B25" s="853"/>
      <c r="C25" s="853"/>
      <c r="D25" s="1"/>
      <c r="E25" s="1"/>
      <c r="F25" s="176"/>
      <c r="G25" s="149"/>
      <c r="H25" s="149"/>
      <c r="I25" s="1"/>
      <c r="J25" s="1"/>
      <c r="K25" s="596"/>
      <c r="L25" s="455"/>
      <c r="M25" s="455"/>
      <c r="N25" s="455"/>
      <c r="O25" s="596"/>
      <c r="P25" s="330"/>
      <c r="Q25" s="330"/>
      <c r="R25" s="330"/>
    </row>
    <row r="26" spans="1:18" s="44" customFormat="1" ht="6.75" customHeight="1">
      <c r="A26" s="853"/>
      <c r="B26" s="853"/>
      <c r="C26" s="853"/>
      <c r="K26" s="596"/>
      <c r="L26" s="455"/>
      <c r="M26" s="455"/>
      <c r="N26" s="455"/>
      <c r="O26" s="455"/>
      <c r="P26" s="332"/>
      <c r="Q26" s="332"/>
      <c r="R26" s="330"/>
    </row>
  </sheetData>
  <sheetProtection/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9.421875" style="0" customWidth="1"/>
    <col min="2" max="2" width="11.57421875" style="0" customWidth="1"/>
    <col min="3" max="4" width="11.00390625" style="0" customWidth="1"/>
    <col min="5" max="5" width="2.00390625" style="0" customWidth="1"/>
    <col min="6" max="6" width="12.8515625" style="0" customWidth="1"/>
    <col min="7" max="7" width="8.421875" style="0" customWidth="1"/>
    <col min="8" max="9" width="8.28125" style="0" customWidth="1"/>
    <col min="10" max="10" width="8.8515625" style="0" customWidth="1"/>
    <col min="11" max="11" width="7.57421875" style="0" customWidth="1"/>
    <col min="12" max="12" width="10.421875" style="544" customWidth="1"/>
    <col min="13" max="15" width="11.421875" style="544" customWidth="1"/>
    <col min="16" max="17" width="7.7109375" style="544" customWidth="1"/>
    <col min="18" max="21" width="11.421875" style="336" customWidth="1"/>
  </cols>
  <sheetData>
    <row r="1" spans="2:21" s="1" customFormat="1" ht="13.5" customHeight="1">
      <c r="B1" s="3"/>
      <c r="C1" s="3"/>
      <c r="D1" s="3"/>
      <c r="K1" s="157"/>
      <c r="L1" s="400"/>
      <c r="M1" s="400"/>
      <c r="N1" s="400"/>
      <c r="O1" s="400"/>
      <c r="P1" s="400"/>
      <c r="Q1" s="400"/>
      <c r="R1" s="328"/>
      <c r="S1" s="328"/>
      <c r="T1" s="328"/>
      <c r="U1" s="328"/>
    </row>
    <row r="2" spans="1:21" s="1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393"/>
      <c r="I2" s="393"/>
      <c r="J2" s="393"/>
      <c r="L2" s="400"/>
      <c r="M2" s="400"/>
      <c r="N2" s="400"/>
      <c r="O2" s="400"/>
      <c r="P2" s="400"/>
      <c r="Q2" s="400"/>
      <c r="R2" s="328"/>
      <c r="S2" s="328"/>
      <c r="T2" s="328"/>
      <c r="U2" s="328"/>
    </row>
    <row r="3" spans="11:13" ht="23.25" customHeight="1">
      <c r="K3" s="4"/>
      <c r="L3" s="595"/>
      <c r="M3" s="595"/>
    </row>
    <row r="4" spans="1:21" s="44" customFormat="1" ht="18.75">
      <c r="A4" s="132" t="s">
        <v>440</v>
      </c>
      <c r="B4" s="13"/>
      <c r="C4" s="13"/>
      <c r="D4" s="13"/>
      <c r="E4" s="13"/>
      <c r="F4" s="13"/>
      <c r="G4" s="13"/>
      <c r="H4" s="13"/>
      <c r="I4" s="13"/>
      <c r="J4" s="13"/>
      <c r="K4" s="18"/>
      <c r="L4" s="18"/>
      <c r="M4" s="455"/>
      <c r="N4" s="45"/>
      <c r="O4" s="45"/>
      <c r="P4" s="45"/>
      <c r="Q4" s="45"/>
      <c r="R4" s="45"/>
      <c r="S4" s="332"/>
      <c r="T4" s="332"/>
      <c r="U4" s="330"/>
    </row>
    <row r="5" spans="1:21" s="44" customFormat="1" ht="24.75" customHeight="1">
      <c r="A5" s="52" t="s">
        <v>127</v>
      </c>
      <c r="B5" s="2"/>
      <c r="C5" s="2"/>
      <c r="D5" s="2"/>
      <c r="E5" s="2"/>
      <c r="F5" s="2"/>
      <c r="G5" s="2"/>
      <c r="H5" s="2"/>
      <c r="I5" s="2"/>
      <c r="J5" s="2"/>
      <c r="K5" s="100"/>
      <c r="L5" s="596"/>
      <c r="M5" s="596"/>
      <c r="N5" s="596"/>
      <c r="O5" s="596"/>
      <c r="P5" s="596"/>
      <c r="Q5" s="596"/>
      <c r="R5" s="335"/>
      <c r="S5" s="335"/>
      <c r="T5" s="332"/>
      <c r="U5" s="330"/>
    </row>
    <row r="6" spans="1:21" s="44" customFormat="1" ht="30" customHeight="1">
      <c r="A6" s="42" t="s">
        <v>666</v>
      </c>
      <c r="B6" s="42"/>
      <c r="C6" s="42"/>
      <c r="D6" s="670" t="s">
        <v>148</v>
      </c>
      <c r="F6" s="42" t="s">
        <v>667</v>
      </c>
      <c r="G6" s="42"/>
      <c r="H6" s="42"/>
      <c r="I6" s="42"/>
      <c r="J6" s="42"/>
      <c r="K6" s="100"/>
      <c r="L6" s="597"/>
      <c r="M6" s="597"/>
      <c r="N6" s="597"/>
      <c r="O6" s="597"/>
      <c r="P6" s="597"/>
      <c r="Q6" s="597"/>
      <c r="R6" s="337"/>
      <c r="S6" s="337"/>
      <c r="T6" s="337"/>
      <c r="U6" s="337"/>
    </row>
    <row r="7" spans="1:21" s="44" customFormat="1" ht="13.5" customHeight="1">
      <c r="A7" s="44" t="s">
        <v>25</v>
      </c>
      <c r="D7" s="419">
        <v>2087</v>
      </c>
      <c r="F7" s="671" t="s">
        <v>668</v>
      </c>
      <c r="J7" s="502">
        <v>65368.75</v>
      </c>
      <c r="L7" s="597"/>
      <c r="M7" s="597"/>
      <c r="N7" s="597"/>
      <c r="O7" s="597"/>
      <c r="P7" s="597"/>
      <c r="Q7" s="597"/>
      <c r="R7" s="337"/>
      <c r="S7" s="337"/>
      <c r="T7" s="337"/>
      <c r="U7" s="337"/>
    </row>
    <row r="8" spans="1:21" s="44" customFormat="1" ht="13.5" customHeight="1">
      <c r="A8" s="101" t="s">
        <v>669</v>
      </c>
      <c r="B8" s="123"/>
      <c r="C8" s="123"/>
      <c r="D8" s="29">
        <v>1687</v>
      </c>
      <c r="F8" s="640" t="s">
        <v>698</v>
      </c>
      <c r="G8" s="1"/>
      <c r="H8" s="1"/>
      <c r="I8" s="1"/>
      <c r="J8" s="426">
        <v>56.033559060517746</v>
      </c>
      <c r="L8" s="597"/>
      <c r="M8" s="597"/>
      <c r="N8" s="597"/>
      <c r="O8" s="597"/>
      <c r="P8" s="597"/>
      <c r="Q8" s="597"/>
      <c r="R8" s="337"/>
      <c r="S8" s="337"/>
      <c r="T8" s="337"/>
      <c r="U8" s="337"/>
    </row>
    <row r="9" spans="1:21" s="44" customFormat="1" ht="13.5" customHeight="1">
      <c r="A9" s="101" t="s">
        <v>670</v>
      </c>
      <c r="B9" s="123"/>
      <c r="C9" s="123"/>
      <c r="D9" s="29">
        <v>31</v>
      </c>
      <c r="F9" s="123" t="s">
        <v>442</v>
      </c>
      <c r="G9" s="1"/>
      <c r="H9" s="1"/>
      <c r="I9" s="1"/>
      <c r="J9" s="426">
        <v>91.6</v>
      </c>
      <c r="L9" s="597"/>
      <c r="M9" s="597"/>
      <c r="N9" s="597"/>
      <c r="O9" s="597"/>
      <c r="P9" s="597"/>
      <c r="Q9" s="597"/>
      <c r="R9" s="337"/>
      <c r="S9" s="337"/>
      <c r="T9" s="337"/>
      <c r="U9" s="337"/>
    </row>
    <row r="10" spans="1:21" s="44" customFormat="1" ht="13.5" customHeight="1">
      <c r="A10" s="672" t="s">
        <v>671</v>
      </c>
      <c r="B10" s="125"/>
      <c r="C10" s="125"/>
      <c r="D10" s="504">
        <v>369</v>
      </c>
      <c r="E10" s="1"/>
      <c r="F10" s="673" t="s">
        <v>672</v>
      </c>
      <c r="G10" s="2"/>
      <c r="H10" s="2"/>
      <c r="I10" s="2"/>
      <c r="J10" s="213">
        <v>103541.448</v>
      </c>
      <c r="L10" s="597"/>
      <c r="M10" s="597"/>
      <c r="N10" s="597"/>
      <c r="O10" s="597"/>
      <c r="P10" s="597"/>
      <c r="Q10" s="597"/>
      <c r="R10" s="337"/>
      <c r="S10" s="337"/>
      <c r="T10" s="337"/>
      <c r="U10" s="337"/>
    </row>
    <row r="11" spans="1:27" s="44" customFormat="1" ht="36" customHeight="1">
      <c r="A11" s="674" t="s">
        <v>673</v>
      </c>
      <c r="B11" s="103"/>
      <c r="C11" s="103"/>
      <c r="D11" s="105" t="s">
        <v>166</v>
      </c>
      <c r="F11" s="895" t="s">
        <v>674</v>
      </c>
      <c r="G11" s="884"/>
      <c r="H11" s="675" t="s">
        <v>25</v>
      </c>
      <c r="I11" s="105" t="s">
        <v>172</v>
      </c>
      <c r="J11" s="105" t="s">
        <v>173</v>
      </c>
      <c r="L11" s="598"/>
      <c r="M11" s="599"/>
      <c r="N11" s="599"/>
      <c r="O11" s="599"/>
      <c r="P11" s="599"/>
      <c r="Q11" s="599"/>
      <c r="R11" s="338"/>
      <c r="S11" s="338"/>
      <c r="T11" s="338"/>
      <c r="U11" s="338"/>
      <c r="V11" s="209"/>
      <c r="W11" s="209"/>
      <c r="X11" s="209"/>
      <c r="Y11" s="209"/>
      <c r="Z11" s="209"/>
      <c r="AA11" s="209"/>
    </row>
    <row r="12" spans="1:27" s="44" customFormat="1" ht="12.75" customHeight="1">
      <c r="A12" s="44" t="s">
        <v>149</v>
      </c>
      <c r="D12" s="419">
        <v>34</v>
      </c>
      <c r="F12" s="44" t="s">
        <v>675</v>
      </c>
      <c r="H12" s="211">
        <f>SUM(I12:J12)</f>
        <v>29205.89</v>
      </c>
      <c r="I12" s="211">
        <v>20473.44</v>
      </c>
      <c r="J12" s="502">
        <v>8732.45</v>
      </c>
      <c r="L12" s="597"/>
      <c r="M12" s="597"/>
      <c r="N12" s="597"/>
      <c r="O12" s="597"/>
      <c r="P12" s="597"/>
      <c r="Q12" s="597"/>
      <c r="R12" s="339"/>
      <c r="S12" s="339"/>
      <c r="T12" s="339"/>
      <c r="U12" s="339"/>
      <c r="V12" s="209"/>
      <c r="W12" s="209"/>
      <c r="X12" s="209"/>
      <c r="Y12" s="209"/>
      <c r="Z12" s="209"/>
      <c r="AA12" s="209"/>
    </row>
    <row r="13" spans="1:27" s="44" customFormat="1" ht="12.75" customHeight="1">
      <c r="A13" s="44" t="s">
        <v>150</v>
      </c>
      <c r="D13" s="296">
        <v>553</v>
      </c>
      <c r="F13" s="671" t="s">
        <v>676</v>
      </c>
      <c r="H13" s="211">
        <f aca="true" t="shared" si="0" ref="H13:H22">SUM(I13:J13)</f>
        <v>363.77</v>
      </c>
      <c r="I13" s="211">
        <v>220.73</v>
      </c>
      <c r="J13" s="503">
        <v>143.04</v>
      </c>
      <c r="L13" s="600"/>
      <c r="M13" s="600"/>
      <c r="N13" s="600"/>
      <c r="O13" s="600"/>
      <c r="P13" s="600"/>
      <c r="Q13" s="600"/>
      <c r="R13" s="340"/>
      <c r="S13" s="340"/>
      <c r="T13" s="340"/>
      <c r="U13" s="340"/>
      <c r="V13" s="210"/>
      <c r="W13" s="210"/>
      <c r="X13" s="210"/>
      <c r="Y13" s="210"/>
      <c r="Z13" s="210"/>
      <c r="AA13" s="209"/>
    </row>
    <row r="14" spans="1:27" s="44" customFormat="1" ht="12.75" customHeight="1">
      <c r="A14" s="44" t="s">
        <v>171</v>
      </c>
      <c r="D14" s="296">
        <v>1123</v>
      </c>
      <c r="F14" s="676" t="s">
        <v>677</v>
      </c>
      <c r="H14" s="211">
        <f t="shared" si="0"/>
        <v>22.470000000000002</v>
      </c>
      <c r="I14" s="211">
        <v>20.69</v>
      </c>
      <c r="J14" s="503">
        <v>1.78</v>
      </c>
      <c r="L14" s="599"/>
      <c r="M14" s="599"/>
      <c r="N14" s="599"/>
      <c r="O14" s="599"/>
      <c r="P14" s="599"/>
      <c r="Q14" s="599"/>
      <c r="R14" s="338"/>
      <c r="S14" s="338"/>
      <c r="T14" s="338"/>
      <c r="U14" s="338"/>
      <c r="V14" s="208"/>
      <c r="W14" s="208"/>
      <c r="X14" s="208"/>
      <c r="Y14" s="208"/>
      <c r="Z14" s="208"/>
      <c r="AA14" s="209"/>
    </row>
    <row r="15" spans="1:27" s="44" customFormat="1" ht="12.75" customHeight="1">
      <c r="A15" s="2" t="s">
        <v>151</v>
      </c>
      <c r="B15" s="2"/>
      <c r="C15" s="2"/>
      <c r="D15" s="504">
        <v>377</v>
      </c>
      <c r="F15" s="3" t="s">
        <v>678</v>
      </c>
      <c r="G15" s="1"/>
      <c r="H15" s="211">
        <f t="shared" si="0"/>
        <v>480.67</v>
      </c>
      <c r="I15" s="435">
        <v>92.54</v>
      </c>
      <c r="J15" s="677">
        <v>388.13</v>
      </c>
      <c r="L15" s="597"/>
      <c r="M15" s="597"/>
      <c r="N15" s="597"/>
      <c r="O15" s="597"/>
      <c r="P15" s="597"/>
      <c r="Q15" s="597"/>
      <c r="R15" s="339"/>
      <c r="S15" s="339"/>
      <c r="T15" s="339"/>
      <c r="U15" s="339"/>
      <c r="V15" s="209"/>
      <c r="W15" s="209"/>
      <c r="X15" s="209"/>
      <c r="Y15" s="209"/>
      <c r="Z15" s="209"/>
      <c r="AA15" s="209"/>
    </row>
    <row r="16" spans="1:27" s="44" customFormat="1" ht="12.75" customHeight="1">
      <c r="A16" s="1"/>
      <c r="B16" s="1"/>
      <c r="C16" s="1"/>
      <c r="D16" s="25"/>
      <c r="F16" s="3" t="s">
        <v>679</v>
      </c>
      <c r="G16" s="1"/>
      <c r="H16" s="211">
        <f t="shared" si="0"/>
        <v>4414.51</v>
      </c>
      <c r="I16" s="435">
        <v>1292.51</v>
      </c>
      <c r="J16" s="677">
        <v>3122</v>
      </c>
      <c r="L16" s="597"/>
      <c r="M16" s="597"/>
      <c r="N16" s="597"/>
      <c r="O16" s="597"/>
      <c r="P16" s="597"/>
      <c r="Q16" s="597"/>
      <c r="R16" s="339"/>
      <c r="S16" s="339"/>
      <c r="T16" s="339"/>
      <c r="U16" s="339"/>
      <c r="V16" s="209"/>
      <c r="W16" s="209"/>
      <c r="X16" s="209"/>
      <c r="Y16" s="209"/>
      <c r="Z16" s="209"/>
      <c r="AA16" s="209"/>
    </row>
    <row r="17" spans="1:27" s="44" customFormat="1" ht="12.75" customHeight="1">
      <c r="A17" s="103" t="s">
        <v>680</v>
      </c>
      <c r="B17" s="103"/>
      <c r="C17" s="103"/>
      <c r="D17" s="105" t="s">
        <v>166</v>
      </c>
      <c r="F17" s="640" t="s">
        <v>681</v>
      </c>
      <c r="G17" s="1"/>
      <c r="H17" s="211">
        <f t="shared" si="0"/>
        <v>23.080000000000002</v>
      </c>
      <c r="I17" s="677">
        <v>2.12</v>
      </c>
      <c r="J17" s="677">
        <v>20.96</v>
      </c>
      <c r="L17" s="597"/>
      <c r="M17" s="597"/>
      <c r="N17" s="597"/>
      <c r="O17" s="597"/>
      <c r="P17" s="597"/>
      <c r="Q17" s="597"/>
      <c r="R17" s="339"/>
      <c r="S17" s="339"/>
      <c r="T17" s="339"/>
      <c r="U17" s="339"/>
      <c r="V17" s="209"/>
      <c r="W17" s="209"/>
      <c r="X17" s="209"/>
      <c r="Y17" s="209"/>
      <c r="Z17" s="209"/>
      <c r="AA17" s="209"/>
    </row>
    <row r="18" spans="1:27" s="44" customFormat="1" ht="12.75" customHeight="1">
      <c r="A18" s="44" t="s">
        <v>152</v>
      </c>
      <c r="D18" s="419">
        <v>72555.859</v>
      </c>
      <c r="F18" s="1" t="s">
        <v>682</v>
      </c>
      <c r="G18" s="1"/>
      <c r="H18" s="211">
        <f t="shared" si="0"/>
        <v>0</v>
      </c>
      <c r="I18" s="435">
        <v>0</v>
      </c>
      <c r="J18" s="677">
        <v>0</v>
      </c>
      <c r="L18" s="597"/>
      <c r="M18" s="597"/>
      <c r="N18" s="597"/>
      <c r="O18" s="597"/>
      <c r="P18" s="597"/>
      <c r="Q18" s="597"/>
      <c r="R18" s="339"/>
      <c r="S18" s="339"/>
      <c r="T18" s="339"/>
      <c r="U18" s="339"/>
      <c r="V18" s="209"/>
      <c r="W18" s="209"/>
      <c r="X18" s="209"/>
      <c r="Y18" s="209"/>
      <c r="Z18" s="209"/>
      <c r="AA18" s="209"/>
    </row>
    <row r="19" spans="1:27" s="44" customFormat="1" ht="12.75" customHeight="1">
      <c r="A19" s="44" t="s">
        <v>153</v>
      </c>
      <c r="D19" s="296">
        <v>15920</v>
      </c>
      <c r="F19" s="1" t="s">
        <v>683</v>
      </c>
      <c r="G19" s="1"/>
      <c r="H19" s="211">
        <f t="shared" si="0"/>
        <v>0</v>
      </c>
      <c r="I19" s="435">
        <v>0</v>
      </c>
      <c r="J19" s="677">
        <v>0</v>
      </c>
      <c r="L19" s="597"/>
      <c r="M19" s="597"/>
      <c r="N19" s="597"/>
      <c r="O19" s="597"/>
      <c r="P19" s="597"/>
      <c r="Q19" s="597"/>
      <c r="R19" s="339"/>
      <c r="S19" s="339"/>
      <c r="T19" s="339"/>
      <c r="U19" s="339"/>
      <c r="V19" s="209"/>
      <c r="W19" s="209"/>
      <c r="X19" s="209"/>
      <c r="Y19" s="209"/>
      <c r="Z19" s="209"/>
      <c r="AA19" s="209"/>
    </row>
    <row r="20" spans="1:27" s="44" customFormat="1" ht="12.75" customHeight="1">
      <c r="A20" s="44" t="s">
        <v>154</v>
      </c>
      <c r="D20" s="296">
        <v>42674</v>
      </c>
      <c r="F20" s="44" t="s">
        <v>685</v>
      </c>
      <c r="H20" s="211">
        <f t="shared" si="0"/>
        <v>4121.4</v>
      </c>
      <c r="I20" s="211">
        <v>3871.58</v>
      </c>
      <c r="J20" s="503">
        <v>249.82</v>
      </c>
      <c r="L20" s="597"/>
      <c r="M20" s="597"/>
      <c r="N20" s="597"/>
      <c r="O20" s="597"/>
      <c r="P20" s="597"/>
      <c r="Q20" s="597"/>
      <c r="R20" s="339"/>
      <c r="S20" s="339"/>
      <c r="T20" s="339"/>
      <c r="U20" s="339"/>
      <c r="V20" s="209"/>
      <c r="W20" s="209"/>
      <c r="X20" s="209"/>
      <c r="Y20" s="209"/>
      <c r="Z20" s="209"/>
      <c r="AA20" s="209"/>
    </row>
    <row r="21" spans="1:27" s="44" customFormat="1" ht="12.75" customHeight="1">
      <c r="A21" s="44" t="s">
        <v>155</v>
      </c>
      <c r="D21" s="296">
        <v>1203</v>
      </c>
      <c r="F21" s="1" t="s">
        <v>686</v>
      </c>
      <c r="G21" s="1"/>
      <c r="H21" s="211">
        <f t="shared" si="0"/>
        <v>3592.7599999999998</v>
      </c>
      <c r="I21" s="435">
        <v>3374.1</v>
      </c>
      <c r="J21" s="677">
        <v>218.66</v>
      </c>
      <c r="L21" s="597"/>
      <c r="M21" s="597"/>
      <c r="N21" s="597"/>
      <c r="O21" s="597"/>
      <c r="P21" s="597"/>
      <c r="Q21" s="597"/>
      <c r="R21" s="339"/>
      <c r="S21" s="339"/>
      <c r="T21" s="339"/>
      <c r="U21" s="339"/>
      <c r="V21" s="209"/>
      <c r="W21" s="209"/>
      <c r="X21" s="209"/>
      <c r="Y21" s="209"/>
      <c r="Z21" s="209"/>
      <c r="AA21" s="209"/>
    </row>
    <row r="22" spans="1:21" s="44" customFormat="1" ht="12.75" customHeight="1">
      <c r="A22" s="44" t="s">
        <v>156</v>
      </c>
      <c r="D22" s="296">
        <v>216787</v>
      </c>
      <c r="F22" s="1" t="s">
        <v>687</v>
      </c>
      <c r="G22" s="1"/>
      <c r="H22" s="435">
        <f t="shared" si="0"/>
        <v>4433.45</v>
      </c>
      <c r="I22" s="435">
        <v>2475.56</v>
      </c>
      <c r="J22" s="677">
        <v>1957.89</v>
      </c>
      <c r="L22" s="543"/>
      <c r="M22" s="543"/>
      <c r="N22" s="543"/>
      <c r="O22" s="543"/>
      <c r="P22" s="543"/>
      <c r="Q22" s="543"/>
      <c r="R22" s="330"/>
      <c r="S22" s="330"/>
      <c r="T22" s="330"/>
      <c r="U22" s="330"/>
    </row>
    <row r="23" spans="1:21" s="44" customFormat="1" ht="12.75" customHeight="1">
      <c r="A23" s="44" t="s">
        <v>157</v>
      </c>
      <c r="D23" s="296">
        <v>50</v>
      </c>
      <c r="F23" s="2" t="s">
        <v>684</v>
      </c>
      <c r="G23" s="2"/>
      <c r="H23" s="681">
        <v>5517.58</v>
      </c>
      <c r="I23" s="682" t="s">
        <v>695</v>
      </c>
      <c r="J23" s="682" t="s">
        <v>695</v>
      </c>
      <c r="L23" s="543"/>
      <c r="M23" s="543"/>
      <c r="N23" s="543"/>
      <c r="O23" s="543"/>
      <c r="P23" s="543"/>
      <c r="Q23" s="543"/>
      <c r="R23" s="330"/>
      <c r="S23" s="330"/>
      <c r="T23" s="330"/>
      <c r="U23" s="330"/>
    </row>
    <row r="24" spans="1:21" s="44" customFormat="1" ht="12.75" customHeight="1">
      <c r="A24" s="44" t="s">
        <v>696</v>
      </c>
      <c r="D24" s="296">
        <v>423944</v>
      </c>
      <c r="I24" s="503"/>
      <c r="J24" s="503"/>
      <c r="L24" s="543"/>
      <c r="M24" s="543"/>
      <c r="N24" s="543"/>
      <c r="O24" s="543"/>
      <c r="P24" s="543"/>
      <c r="Q24" s="543"/>
      <c r="R24" s="330"/>
      <c r="S24" s="330"/>
      <c r="T24" s="330"/>
      <c r="U24" s="330"/>
    </row>
    <row r="25" spans="1:22" s="44" customFormat="1" ht="12.75" customHeight="1">
      <c r="A25" s="640" t="s">
        <v>697</v>
      </c>
      <c r="B25" s="1"/>
      <c r="C25" s="1"/>
      <c r="D25" s="29">
        <v>4488</v>
      </c>
      <c r="F25" s="640"/>
      <c r="G25" s="1"/>
      <c r="H25" s="1"/>
      <c r="I25" s="1"/>
      <c r="J25" s="1"/>
      <c r="L25" s="597"/>
      <c r="M25" s="597"/>
      <c r="N25" s="597"/>
      <c r="O25" s="597"/>
      <c r="P25" s="597"/>
      <c r="Q25" s="597"/>
      <c r="R25" s="337"/>
      <c r="S25" s="337"/>
      <c r="T25" s="337"/>
      <c r="U25" s="337"/>
      <c r="V25" s="195"/>
    </row>
    <row r="26" spans="1:22" s="44" customFormat="1" ht="12.75" customHeight="1">
      <c r="A26" s="2" t="s">
        <v>688</v>
      </c>
      <c r="B26" s="2"/>
      <c r="C26" s="2"/>
      <c r="D26" s="213">
        <v>1870</v>
      </c>
      <c r="L26" s="597"/>
      <c r="M26" s="597"/>
      <c r="N26" s="597"/>
      <c r="O26" s="597"/>
      <c r="P26" s="597"/>
      <c r="Q26" s="597"/>
      <c r="R26" s="337"/>
      <c r="S26" s="337"/>
      <c r="T26" s="337"/>
      <c r="U26" s="337"/>
      <c r="V26" s="195"/>
    </row>
    <row r="27" spans="12:22" s="44" customFormat="1" ht="12.75" customHeight="1">
      <c r="L27" s="597"/>
      <c r="M27" s="597"/>
      <c r="N27" s="597"/>
      <c r="O27" s="597"/>
      <c r="P27" s="597"/>
      <c r="Q27" s="597"/>
      <c r="R27" s="337"/>
      <c r="S27" s="337"/>
      <c r="T27" s="337"/>
      <c r="U27" s="337"/>
      <c r="V27" s="195"/>
    </row>
    <row r="28" spans="1:22" s="44" customFormat="1" ht="12.75" customHeight="1">
      <c r="A28" s="103" t="s">
        <v>689</v>
      </c>
      <c r="B28" s="103"/>
      <c r="C28" s="103"/>
      <c r="D28" s="103"/>
      <c r="F28" s="103" t="s">
        <v>158</v>
      </c>
      <c r="G28" s="103"/>
      <c r="H28" s="103"/>
      <c r="I28" s="103"/>
      <c r="J28" s="105" t="s">
        <v>699</v>
      </c>
      <c r="L28" s="597"/>
      <c r="M28" s="597"/>
      <c r="N28" s="597"/>
      <c r="O28" s="597"/>
      <c r="P28" s="597"/>
      <c r="Q28" s="597"/>
      <c r="R28" s="337"/>
      <c r="S28" s="337"/>
      <c r="T28" s="337"/>
      <c r="U28" s="337"/>
      <c r="V28" s="195"/>
    </row>
    <row r="29" spans="1:22" s="44" customFormat="1" ht="18" customHeight="1">
      <c r="A29" s="671" t="s">
        <v>508</v>
      </c>
      <c r="C29" s="678"/>
      <c r="F29" s="671" t="s">
        <v>690</v>
      </c>
      <c r="J29" s="419">
        <f>SUM(J30:J31)</f>
        <v>1563.0710000000001</v>
      </c>
      <c r="L29" s="597"/>
      <c r="M29" s="597"/>
      <c r="N29" s="597"/>
      <c r="O29" s="597"/>
      <c r="P29" s="597"/>
      <c r="Q29" s="597"/>
      <c r="R29" s="337"/>
      <c r="S29" s="337"/>
      <c r="T29" s="337"/>
      <c r="U29" s="337"/>
      <c r="V29" s="195"/>
    </row>
    <row r="30" spans="1:22" s="44" customFormat="1" ht="12.75" customHeight="1">
      <c r="A30" s="1"/>
      <c r="B30" s="640" t="s">
        <v>148</v>
      </c>
      <c r="C30" s="1"/>
      <c r="D30" s="34">
        <v>30</v>
      </c>
      <c r="F30" s="44" t="s">
        <v>490</v>
      </c>
      <c r="J30" s="296">
        <v>379.854</v>
      </c>
      <c r="L30" s="597"/>
      <c r="M30" s="597"/>
      <c r="N30" s="597"/>
      <c r="O30" s="597"/>
      <c r="P30" s="597"/>
      <c r="Q30" s="597"/>
      <c r="R30" s="337"/>
      <c r="S30" s="337"/>
      <c r="T30" s="337"/>
      <c r="U30" s="337"/>
      <c r="V30" s="195"/>
    </row>
    <row r="31" spans="1:22" s="44" customFormat="1" ht="12.75" customHeight="1">
      <c r="A31" s="103"/>
      <c r="B31" s="674" t="s">
        <v>691</v>
      </c>
      <c r="C31" s="679"/>
      <c r="D31" s="683">
        <v>554.28</v>
      </c>
      <c r="F31" s="2" t="s">
        <v>159</v>
      </c>
      <c r="G31" s="2"/>
      <c r="H31" s="2"/>
      <c r="I31" s="2"/>
      <c r="J31" s="504">
        <v>1183.217</v>
      </c>
      <c r="L31" s="597"/>
      <c r="M31" s="597"/>
      <c r="N31" s="597"/>
      <c r="O31" s="597"/>
      <c r="P31" s="597"/>
      <c r="Q31" s="597"/>
      <c r="R31" s="337"/>
      <c r="S31" s="337"/>
      <c r="T31" s="337"/>
      <c r="U31" s="337"/>
      <c r="V31" s="195"/>
    </row>
    <row r="32" spans="1:22" s="44" customFormat="1" ht="12.75" customHeight="1">
      <c r="A32" s="640" t="s">
        <v>692</v>
      </c>
      <c r="B32" s="1"/>
      <c r="C32" s="1"/>
      <c r="D32" s="1"/>
      <c r="L32" s="597"/>
      <c r="M32" s="597"/>
      <c r="N32" s="597"/>
      <c r="O32" s="597"/>
      <c r="P32" s="597"/>
      <c r="Q32" s="597"/>
      <c r="R32" s="337"/>
      <c r="S32" s="337"/>
      <c r="T32" s="337"/>
      <c r="U32" s="337"/>
      <c r="V32" s="195"/>
    </row>
    <row r="33" spans="1:22" s="44" customFormat="1" ht="12.75" customHeight="1">
      <c r="A33" s="2"/>
      <c r="B33" s="673" t="s">
        <v>148</v>
      </c>
      <c r="C33" s="2"/>
      <c r="D33" s="213">
        <v>1</v>
      </c>
      <c r="J33" s="680" t="s">
        <v>693</v>
      </c>
      <c r="L33" s="597"/>
      <c r="M33" s="597"/>
      <c r="N33" s="597"/>
      <c r="O33" s="597"/>
      <c r="P33" s="597"/>
      <c r="Q33" s="597"/>
      <c r="R33" s="337"/>
      <c r="S33" s="337"/>
      <c r="T33" s="337"/>
      <c r="U33" s="337"/>
      <c r="V33" s="195"/>
    </row>
    <row r="34" spans="1:22" s="44" customFormat="1" ht="12.75" customHeight="1">
      <c r="A34" s="1"/>
      <c r="B34" s="640"/>
      <c r="C34" s="1"/>
      <c r="D34" s="1"/>
      <c r="L34" s="597"/>
      <c r="M34" s="597"/>
      <c r="N34" s="597"/>
      <c r="O34" s="597"/>
      <c r="P34" s="597"/>
      <c r="Q34" s="597"/>
      <c r="R34" s="337"/>
      <c r="S34" s="337"/>
      <c r="T34" s="337"/>
      <c r="U34" s="337"/>
      <c r="V34" s="195"/>
    </row>
    <row r="35" spans="1:22" s="44" customFormat="1" ht="34.5" customHeight="1">
      <c r="A35" s="52" t="s">
        <v>160</v>
      </c>
      <c r="B35" s="2"/>
      <c r="C35" s="2"/>
      <c r="D35" s="2"/>
      <c r="F35" s="52" t="s">
        <v>654</v>
      </c>
      <c r="G35" s="2"/>
      <c r="H35" s="2"/>
      <c r="I35" s="2"/>
      <c r="J35" s="2"/>
      <c r="L35" s="597"/>
      <c r="M35" s="597"/>
      <c r="N35" s="597"/>
      <c r="O35" s="597"/>
      <c r="P35" s="597"/>
      <c r="Q35" s="597"/>
      <c r="R35" s="337"/>
      <c r="S35" s="337"/>
      <c r="T35" s="337"/>
      <c r="U35" s="337"/>
      <c r="V35" s="195"/>
    </row>
    <row r="36" spans="1:22" s="44" customFormat="1" ht="24" customHeight="1">
      <c r="A36" s="42"/>
      <c r="B36" s="42"/>
      <c r="C36" s="670" t="s">
        <v>694</v>
      </c>
      <c r="D36" s="105" t="s">
        <v>163</v>
      </c>
      <c r="F36" s="103" t="s">
        <v>161</v>
      </c>
      <c r="G36" s="103"/>
      <c r="H36" s="103"/>
      <c r="I36" s="103"/>
      <c r="J36" s="105" t="s">
        <v>166</v>
      </c>
      <c r="L36" s="597"/>
      <c r="M36" s="597"/>
      <c r="N36" s="597"/>
      <c r="O36" s="597"/>
      <c r="P36" s="597"/>
      <c r="Q36" s="597"/>
      <c r="R36" s="337"/>
      <c r="S36" s="337"/>
      <c r="T36" s="337"/>
      <c r="U36" s="337"/>
      <c r="V36" s="195"/>
    </row>
    <row r="37" spans="1:22" ht="12" customHeight="1">
      <c r="A37" s="104" t="s">
        <v>162</v>
      </c>
      <c r="B37" s="357"/>
      <c r="C37" s="212">
        <v>33</v>
      </c>
      <c r="D37" s="201">
        <v>1272</v>
      </c>
      <c r="F37" s="44" t="s">
        <v>167</v>
      </c>
      <c r="G37" s="44"/>
      <c r="H37" s="44"/>
      <c r="I37" s="44"/>
      <c r="J37" s="419">
        <v>27</v>
      </c>
      <c r="L37" s="601"/>
      <c r="M37" s="601"/>
      <c r="N37" s="601"/>
      <c r="O37" s="601"/>
      <c r="P37" s="601"/>
      <c r="Q37" s="601"/>
      <c r="R37" s="341"/>
      <c r="S37" s="341"/>
      <c r="T37" s="341"/>
      <c r="U37" s="341"/>
      <c r="V37" s="17"/>
    </row>
    <row r="38" spans="1:22" ht="12" customHeight="1">
      <c r="A38" s="1" t="s">
        <v>164</v>
      </c>
      <c r="B38" s="4"/>
      <c r="C38" s="271">
        <v>66</v>
      </c>
      <c r="D38" s="271">
        <v>514</v>
      </c>
      <c r="E38" s="1"/>
      <c r="F38" s="1"/>
      <c r="G38" s="1"/>
      <c r="H38" s="1"/>
      <c r="I38" s="1"/>
      <c r="J38" s="29"/>
      <c r="L38" s="600"/>
      <c r="M38" s="600"/>
      <c r="N38" s="600"/>
      <c r="O38" s="600"/>
      <c r="P38" s="600"/>
      <c r="Q38" s="600"/>
      <c r="R38" s="341"/>
      <c r="S38" s="341"/>
      <c r="T38" s="341"/>
      <c r="U38" s="341"/>
      <c r="V38" s="17"/>
    </row>
    <row r="39" spans="1:22" ht="12" customHeight="1">
      <c r="A39" s="44" t="s">
        <v>513</v>
      </c>
      <c r="C39" s="200">
        <v>4</v>
      </c>
      <c r="D39" s="200">
        <v>1315</v>
      </c>
      <c r="F39" s="103" t="s">
        <v>168</v>
      </c>
      <c r="G39" s="103"/>
      <c r="H39" s="103"/>
      <c r="I39" s="103"/>
      <c r="J39" s="219"/>
      <c r="L39" s="599"/>
      <c r="M39" s="599"/>
      <c r="N39" s="599"/>
      <c r="O39" s="599"/>
      <c r="P39" s="599"/>
      <c r="Q39" s="599"/>
      <c r="R39" s="341"/>
      <c r="S39" s="341"/>
      <c r="T39" s="341"/>
      <c r="U39" s="341"/>
      <c r="V39" s="17"/>
    </row>
    <row r="40" spans="1:22" ht="12" customHeight="1">
      <c r="A40" s="2" t="s">
        <v>165</v>
      </c>
      <c r="B40" s="11"/>
      <c r="C40" s="202">
        <v>14</v>
      </c>
      <c r="D40" s="202">
        <v>166</v>
      </c>
      <c r="F40" s="104" t="s">
        <v>169</v>
      </c>
      <c r="G40" s="104"/>
      <c r="H40" s="104"/>
      <c r="I40" s="104"/>
      <c r="J40" s="419">
        <v>904.7407407407408</v>
      </c>
      <c r="L40" s="601"/>
      <c r="M40" s="601"/>
      <c r="N40" s="601"/>
      <c r="O40" s="601"/>
      <c r="P40" s="601"/>
      <c r="Q40" s="601"/>
      <c r="R40" s="341"/>
      <c r="S40" s="341"/>
      <c r="T40" s="341"/>
      <c r="U40" s="341"/>
      <c r="V40" s="17"/>
    </row>
    <row r="41" spans="1:22" ht="15.75" customHeight="1">
      <c r="A41" s="658" t="s">
        <v>768</v>
      </c>
      <c r="B41" s="58"/>
      <c r="C41" s="58"/>
      <c r="D41" s="58"/>
      <c r="F41" s="2" t="s">
        <v>170</v>
      </c>
      <c r="G41" s="11"/>
      <c r="H41" s="11"/>
      <c r="I41" s="11"/>
      <c r="J41" s="505">
        <v>0.02314417966740957</v>
      </c>
      <c r="L41" s="601"/>
      <c r="M41" s="601"/>
      <c r="N41" s="601"/>
      <c r="O41" s="601"/>
      <c r="P41" s="601"/>
      <c r="Q41" s="601"/>
      <c r="R41" s="341"/>
      <c r="S41" s="341"/>
      <c r="T41" s="341"/>
      <c r="U41" s="341"/>
      <c r="V41" s="17"/>
    </row>
    <row r="42" spans="1:22" ht="12" customHeight="1">
      <c r="A42" s="149"/>
      <c r="B42" s="149"/>
      <c r="C42" s="149"/>
      <c r="D42" s="149"/>
      <c r="F42" s="896" t="s">
        <v>767</v>
      </c>
      <c r="G42" s="896"/>
      <c r="H42" s="896"/>
      <c r="I42" s="896"/>
      <c r="J42" s="896"/>
      <c r="L42" s="601"/>
      <c r="M42" s="601"/>
      <c r="N42" s="601"/>
      <c r="O42" s="601"/>
      <c r="P42" s="601"/>
      <c r="Q42" s="601"/>
      <c r="R42" s="341"/>
      <c r="S42" s="341"/>
      <c r="T42" s="341"/>
      <c r="U42" s="341"/>
      <c r="V42" s="17"/>
    </row>
    <row r="43" spans="1:10" ht="12" customHeight="1">
      <c r="A43" s="298"/>
      <c r="F43" s="897"/>
      <c r="G43" s="897"/>
      <c r="H43" s="897"/>
      <c r="I43" s="897"/>
      <c r="J43" s="897"/>
    </row>
  </sheetData>
  <sheetProtection/>
  <mergeCells count="2">
    <mergeCell ref="F11:G11"/>
    <mergeCell ref="F42:J43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56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3.57421875" style="0" customWidth="1"/>
    <col min="2" max="9" width="9.7109375" style="0" customWidth="1"/>
    <col min="10" max="10" width="9.8515625" style="0" customWidth="1"/>
    <col min="11" max="11" width="6.140625" style="0" customWidth="1"/>
    <col min="12" max="12" width="7.57421875" style="0" customWidth="1"/>
    <col min="13" max="13" width="11.421875" style="336" customWidth="1"/>
    <col min="14" max="18" width="11.421875" style="233" customWidth="1"/>
    <col min="19" max="20" width="11.421875" style="336" customWidth="1"/>
  </cols>
  <sheetData>
    <row r="1" spans="3:20" s="1" customFormat="1" ht="13.5" customHeight="1">
      <c r="C1" s="3"/>
      <c r="D1" s="3"/>
      <c r="E1" s="3"/>
      <c r="J1" s="633"/>
      <c r="K1" s="633"/>
      <c r="L1" s="634" t="s">
        <v>131</v>
      </c>
      <c r="M1" s="634" t="s">
        <v>232</v>
      </c>
      <c r="N1" s="400"/>
      <c r="O1" s="46"/>
      <c r="P1" s="46"/>
      <c r="Q1" s="46"/>
      <c r="R1" s="46"/>
      <c r="S1" s="328"/>
      <c r="T1" s="328"/>
    </row>
    <row r="2" spans="1:20" s="1" customFormat="1" ht="21" customHeight="1">
      <c r="A2" s="261" t="s">
        <v>905</v>
      </c>
      <c r="B2" s="261"/>
      <c r="C2" s="393"/>
      <c r="D2" s="393"/>
      <c r="E2" s="393"/>
      <c r="F2" s="393"/>
      <c r="G2" s="393"/>
      <c r="H2" s="393"/>
      <c r="I2" s="393"/>
      <c r="J2" s="635"/>
      <c r="K2" s="635"/>
      <c r="L2" s="634">
        <v>1996</v>
      </c>
      <c r="M2" s="634">
        <v>8540</v>
      </c>
      <c r="N2" s="400"/>
      <c r="P2" s="46"/>
      <c r="Q2" s="46"/>
      <c r="R2" s="46"/>
      <c r="S2" s="328"/>
      <c r="T2" s="328"/>
    </row>
    <row r="3" spans="10:20" s="112" customFormat="1" ht="22.5" customHeight="1">
      <c r="J3" s="634"/>
      <c r="K3" s="702"/>
      <c r="L3" s="634">
        <v>1997</v>
      </c>
      <c r="M3" s="634">
        <v>8736</v>
      </c>
      <c r="N3" s="543"/>
      <c r="P3" s="45"/>
      <c r="Q3" s="45"/>
      <c r="R3" s="45"/>
      <c r="S3" s="332"/>
      <c r="T3" s="332"/>
    </row>
    <row r="4" spans="1:20" s="112" customFormat="1" ht="33" customHeight="1">
      <c r="A4" s="583" t="s">
        <v>766</v>
      </c>
      <c r="B4" s="583"/>
      <c r="C4" s="10"/>
      <c r="D4" s="10"/>
      <c r="E4" s="10"/>
      <c r="F4" s="71"/>
      <c r="G4" s="71"/>
      <c r="H4" s="71"/>
      <c r="I4" s="71"/>
      <c r="J4" s="635"/>
      <c r="K4" s="703"/>
      <c r="L4" s="45">
        <v>1998</v>
      </c>
      <c r="M4" s="45">
        <v>9033</v>
      </c>
      <c r="N4" s="543"/>
      <c r="P4" s="580"/>
      <c r="Q4" s="580"/>
      <c r="R4" s="580"/>
      <c r="S4" s="332"/>
      <c r="T4" s="332"/>
    </row>
    <row r="5" spans="1:20" s="112" customFormat="1" ht="31.5" customHeight="1">
      <c r="A5" s="7"/>
      <c r="B5" s="7"/>
      <c r="C5" s="8" t="s">
        <v>230</v>
      </c>
      <c r="F5" s="134"/>
      <c r="G5" s="134"/>
      <c r="H5" s="117"/>
      <c r="I5" s="117"/>
      <c r="J5" s="377"/>
      <c r="K5" s="651"/>
      <c r="L5" s="45">
        <v>1999</v>
      </c>
      <c r="M5" s="45">
        <v>9495</v>
      </c>
      <c r="N5" s="543"/>
      <c r="P5" s="580"/>
      <c r="R5" s="604"/>
      <c r="S5" s="332"/>
      <c r="T5" s="332"/>
    </row>
    <row r="6" spans="1:20" s="112" customFormat="1" ht="12" customHeight="1">
      <c r="A6" s="147" t="s">
        <v>25</v>
      </c>
      <c r="B6" s="147"/>
      <c r="C6" s="418">
        <f>SUM(C7:C13)</f>
        <v>19940</v>
      </c>
      <c r="F6" s="9"/>
      <c r="G6" s="9"/>
      <c r="H6" s="271"/>
      <c r="I6" s="271"/>
      <c r="J6" s="636"/>
      <c r="K6" s="704"/>
      <c r="L6" s="45">
        <v>2000</v>
      </c>
      <c r="M6" s="45">
        <v>9799</v>
      </c>
      <c r="N6" s="543"/>
      <c r="P6" s="580"/>
      <c r="R6" s="604"/>
      <c r="S6" s="332"/>
      <c r="T6" s="332"/>
    </row>
    <row r="7" spans="1:31" s="112" customFormat="1" ht="12" customHeight="1">
      <c r="A7" s="112" t="s">
        <v>232</v>
      </c>
      <c r="C7" s="200">
        <v>11739</v>
      </c>
      <c r="F7" s="9"/>
      <c r="G7" s="9"/>
      <c r="H7" s="271"/>
      <c r="I7" s="271"/>
      <c r="J7" s="636"/>
      <c r="K7" s="704"/>
      <c r="L7" s="45">
        <v>2001</v>
      </c>
      <c r="M7" s="45">
        <v>10130</v>
      </c>
      <c r="N7" s="543"/>
      <c r="P7" s="605"/>
      <c r="R7" s="606"/>
      <c r="S7" s="333"/>
      <c r="T7" s="333"/>
      <c r="U7" s="203"/>
      <c r="V7" s="203"/>
      <c r="W7" s="21"/>
      <c r="X7" s="21"/>
      <c r="Y7" s="21"/>
      <c r="Z7" s="21"/>
      <c r="AA7" s="21"/>
      <c r="AB7" s="21"/>
      <c r="AC7" s="21"/>
      <c r="AD7" s="21"/>
      <c r="AE7" s="21"/>
    </row>
    <row r="8" spans="1:31" s="112" customFormat="1" ht="12" customHeight="1">
      <c r="A8" s="112" t="s">
        <v>424</v>
      </c>
      <c r="C8" s="200">
        <v>1562</v>
      </c>
      <c r="F8" s="9"/>
      <c r="G8" s="9"/>
      <c r="H8" s="271"/>
      <c r="I8" s="271"/>
      <c r="J8" s="636"/>
      <c r="K8" s="704"/>
      <c r="L8" s="45">
        <v>2002</v>
      </c>
      <c r="M8" s="45">
        <v>10271</v>
      </c>
      <c r="N8" s="543"/>
      <c r="P8" s="607"/>
      <c r="R8" s="608"/>
      <c r="S8" s="334"/>
      <c r="T8" s="334"/>
      <c r="U8" s="204"/>
      <c r="V8" s="204"/>
      <c r="W8" s="21"/>
      <c r="X8" s="21"/>
      <c r="Y8" s="21"/>
      <c r="Z8" s="21"/>
      <c r="AA8" s="21"/>
      <c r="AB8" s="21"/>
      <c r="AC8" s="21"/>
      <c r="AD8" s="21"/>
      <c r="AE8" s="21"/>
    </row>
    <row r="9" spans="1:20" s="112" customFormat="1" ht="12" customHeight="1">
      <c r="A9" s="112" t="s">
        <v>426</v>
      </c>
      <c r="C9" s="200">
        <v>3997</v>
      </c>
      <c r="F9" s="9"/>
      <c r="G9" s="9"/>
      <c r="H9" s="271"/>
      <c r="I9" s="271"/>
      <c r="J9" s="636"/>
      <c r="K9" s="704"/>
      <c r="L9" s="45">
        <v>2003</v>
      </c>
      <c r="M9" s="45">
        <v>10274</v>
      </c>
      <c r="N9" s="543"/>
      <c r="P9" s="580"/>
      <c r="R9" s="604"/>
      <c r="S9" s="332"/>
      <c r="T9" s="332"/>
    </row>
    <row r="10" spans="1:20" s="112" customFormat="1" ht="12" customHeight="1">
      <c r="A10" s="112" t="s">
        <v>425</v>
      </c>
      <c r="C10" s="200">
        <v>21</v>
      </c>
      <c r="F10" s="9"/>
      <c r="G10" s="9"/>
      <c r="H10" s="271"/>
      <c r="I10" s="271"/>
      <c r="J10" s="636"/>
      <c r="K10" s="704"/>
      <c r="L10" s="45">
        <v>2004</v>
      </c>
      <c r="M10" s="45">
        <v>10538</v>
      </c>
      <c r="N10" s="543"/>
      <c r="P10" s="580"/>
      <c r="R10" s="604"/>
      <c r="S10" s="332"/>
      <c r="T10" s="332"/>
    </row>
    <row r="11" spans="1:20" s="112" customFormat="1" ht="12" customHeight="1">
      <c r="A11" s="112" t="s">
        <v>233</v>
      </c>
      <c r="C11" s="200">
        <v>150</v>
      </c>
      <c r="F11" s="9"/>
      <c r="G11" s="9"/>
      <c r="H11" s="271"/>
      <c r="I11" s="271"/>
      <c r="J11" s="636"/>
      <c r="K11" s="704"/>
      <c r="L11" s="45">
        <v>2005</v>
      </c>
      <c r="M11" s="45">
        <v>10833</v>
      </c>
      <c r="N11" s="543"/>
      <c r="P11" s="580"/>
      <c r="R11" s="604"/>
      <c r="S11" s="332"/>
      <c r="T11" s="332"/>
    </row>
    <row r="12" spans="1:20" s="112" customFormat="1" ht="12" customHeight="1">
      <c r="A12" s="112" t="s">
        <v>235</v>
      </c>
      <c r="C12" s="200">
        <v>834</v>
      </c>
      <c r="F12" s="9"/>
      <c r="G12" s="9"/>
      <c r="H12" s="271"/>
      <c r="I12" s="271"/>
      <c r="J12" s="637"/>
      <c r="K12" s="705"/>
      <c r="L12" s="45">
        <v>2006</v>
      </c>
      <c r="M12" s="45">
        <v>10973</v>
      </c>
      <c r="N12" s="543"/>
      <c r="P12" s="580"/>
      <c r="R12" s="604"/>
      <c r="S12" s="332"/>
      <c r="T12" s="332"/>
    </row>
    <row r="13" spans="1:20" s="112" customFormat="1" ht="12" customHeight="1">
      <c r="A13" s="10" t="s">
        <v>272</v>
      </c>
      <c r="B13" s="10"/>
      <c r="C13" s="202">
        <v>1637</v>
      </c>
      <c r="F13" s="9"/>
      <c r="G13" s="9"/>
      <c r="H13" s="271"/>
      <c r="I13" s="271"/>
      <c r="J13" s="637"/>
      <c r="K13" s="705"/>
      <c r="L13" s="45">
        <v>2007</v>
      </c>
      <c r="M13" s="45">
        <v>11393</v>
      </c>
      <c r="N13" s="543"/>
      <c r="P13" s="580"/>
      <c r="R13" s="604"/>
      <c r="S13" s="332"/>
      <c r="T13" s="332"/>
    </row>
    <row r="14" spans="10:20" s="112" customFormat="1" ht="12" customHeight="1">
      <c r="J14" s="636"/>
      <c r="K14" s="704"/>
      <c r="L14" s="46">
        <v>2008</v>
      </c>
      <c r="M14" s="45">
        <v>11554</v>
      </c>
      <c r="N14" s="543"/>
      <c r="P14" s="580"/>
      <c r="Q14" s="604"/>
      <c r="R14" s="604"/>
      <c r="S14" s="332"/>
      <c r="T14" s="332"/>
    </row>
    <row r="15" spans="1:20" s="112" customFormat="1" ht="12" customHeight="1">
      <c r="A15" s="620" t="s">
        <v>274</v>
      </c>
      <c r="B15" s="620"/>
      <c r="F15" s="58"/>
      <c r="G15" s="58"/>
      <c r="J15" s="636"/>
      <c r="K15" s="704"/>
      <c r="L15" s="46">
        <v>2009</v>
      </c>
      <c r="M15" s="45">
        <v>11681</v>
      </c>
      <c r="N15" s="543"/>
      <c r="P15" s="580"/>
      <c r="Q15" s="580"/>
      <c r="R15" s="580"/>
      <c r="S15" s="332"/>
      <c r="T15" s="332"/>
    </row>
    <row r="16" spans="1:20" s="112" customFormat="1" ht="12" customHeight="1">
      <c r="A16" s="620"/>
      <c r="B16" s="620"/>
      <c r="F16" s="58"/>
      <c r="G16" s="58"/>
      <c r="J16" s="636"/>
      <c r="K16" s="704"/>
      <c r="L16" s="46">
        <v>2010</v>
      </c>
      <c r="M16" s="45">
        <v>11762</v>
      </c>
      <c r="N16" s="543"/>
      <c r="P16" s="580"/>
      <c r="Q16" s="580"/>
      <c r="R16" s="580"/>
      <c r="S16" s="332"/>
      <c r="T16" s="332"/>
    </row>
    <row r="17" spans="1:20" s="112" customFormat="1" ht="12" customHeight="1">
      <c r="A17" s="620"/>
      <c r="B17" s="620"/>
      <c r="J17" s="636"/>
      <c r="K17" s="704"/>
      <c r="L17" s="46">
        <v>2011</v>
      </c>
      <c r="M17" s="45">
        <v>11766</v>
      </c>
      <c r="N17" s="543"/>
      <c r="P17" s="580"/>
      <c r="Q17" s="580"/>
      <c r="R17" s="580"/>
      <c r="S17" s="332"/>
      <c r="T17" s="332"/>
    </row>
    <row r="18" spans="1:20" s="112" customFormat="1" ht="15.75" customHeight="1">
      <c r="A18" s="583" t="s">
        <v>770</v>
      </c>
      <c r="B18" s="583"/>
      <c r="C18" s="10"/>
      <c r="D18" s="10"/>
      <c r="E18" s="10"/>
      <c r="F18" s="71"/>
      <c r="G18" s="71"/>
      <c r="H18" s="71"/>
      <c r="I18" s="71"/>
      <c r="J18" s="636"/>
      <c r="K18" s="704"/>
      <c r="L18" s="46">
        <v>2012</v>
      </c>
      <c r="M18" s="45">
        <v>11739</v>
      </c>
      <c r="N18" s="543"/>
      <c r="P18" s="580"/>
      <c r="Q18" s="580"/>
      <c r="R18" s="580"/>
      <c r="S18" s="332"/>
      <c r="T18" s="332"/>
    </row>
    <row r="19" spans="1:20" s="112" customFormat="1" ht="43.5" customHeight="1">
      <c r="A19" s="714" t="s">
        <v>771</v>
      </c>
      <c r="B19" s="715" t="s">
        <v>772</v>
      </c>
      <c r="C19" s="111" t="s">
        <v>232</v>
      </c>
      <c r="D19" s="111" t="s">
        <v>773</v>
      </c>
      <c r="E19" s="111" t="s">
        <v>774</v>
      </c>
      <c r="F19" s="715" t="s">
        <v>426</v>
      </c>
      <c r="G19" s="715" t="s">
        <v>775</v>
      </c>
      <c r="H19" s="111" t="s">
        <v>776</v>
      </c>
      <c r="I19" s="715" t="s">
        <v>235</v>
      </c>
      <c r="J19" s="636"/>
      <c r="K19" s="704"/>
      <c r="L19" s="46"/>
      <c r="M19" s="45"/>
      <c r="N19" s="543"/>
      <c r="P19" s="580"/>
      <c r="Q19" s="580"/>
      <c r="R19" s="580"/>
      <c r="S19" s="332"/>
      <c r="T19" s="332"/>
    </row>
    <row r="20" spans="1:20" s="112" customFormat="1" ht="15.75" customHeight="1">
      <c r="A20" s="112" t="s">
        <v>777</v>
      </c>
      <c r="B20" s="432">
        <f aca="true" t="shared" si="0" ref="B20:B33">SUM(C20:I20)</f>
        <v>4432</v>
      </c>
      <c r="C20" s="212">
        <v>2448</v>
      </c>
      <c r="D20" s="212">
        <v>12</v>
      </c>
      <c r="E20" s="212">
        <v>654</v>
      </c>
      <c r="F20" s="212">
        <v>1124</v>
      </c>
      <c r="G20" s="212">
        <v>94</v>
      </c>
      <c r="H20" s="212">
        <v>16</v>
      </c>
      <c r="I20" s="200">
        <v>84</v>
      </c>
      <c r="J20" s="636"/>
      <c r="K20" s="704"/>
      <c r="L20" s="46"/>
      <c r="M20" s="45"/>
      <c r="N20" s="543"/>
      <c r="P20" s="580"/>
      <c r="Q20" s="580"/>
      <c r="R20" s="580"/>
      <c r="S20" s="332"/>
      <c r="T20" s="332"/>
    </row>
    <row r="21" spans="1:20" s="112" customFormat="1" ht="12" customHeight="1">
      <c r="A21" s="112" t="s">
        <v>778</v>
      </c>
      <c r="B21" s="32">
        <f t="shared" si="0"/>
        <v>3716</v>
      </c>
      <c r="C21" s="200">
        <v>2605</v>
      </c>
      <c r="D21" s="200">
        <v>3</v>
      </c>
      <c r="E21" s="200">
        <v>120</v>
      </c>
      <c r="F21" s="200">
        <v>821</v>
      </c>
      <c r="G21" s="200">
        <v>61</v>
      </c>
      <c r="H21" s="200">
        <v>19</v>
      </c>
      <c r="I21" s="200">
        <v>87</v>
      </c>
      <c r="J21" s="636"/>
      <c r="K21" s="704"/>
      <c r="L21" s="46"/>
      <c r="M21" s="45"/>
      <c r="N21" s="543"/>
      <c r="P21" s="580"/>
      <c r="Q21" s="580"/>
      <c r="R21" s="580"/>
      <c r="S21" s="332"/>
      <c r="T21" s="332"/>
    </row>
    <row r="22" spans="1:20" s="112" customFormat="1" ht="12" customHeight="1">
      <c r="A22" s="112" t="s">
        <v>779</v>
      </c>
      <c r="B22" s="32">
        <f t="shared" si="0"/>
        <v>977</v>
      </c>
      <c r="C22" s="200">
        <v>693</v>
      </c>
      <c r="D22" s="200">
        <v>0</v>
      </c>
      <c r="E22" s="200">
        <v>31</v>
      </c>
      <c r="F22" s="200">
        <v>206</v>
      </c>
      <c r="G22" s="200">
        <v>12</v>
      </c>
      <c r="H22" s="200">
        <v>8</v>
      </c>
      <c r="I22" s="200">
        <v>27</v>
      </c>
      <c r="J22" s="636"/>
      <c r="K22" s="704"/>
      <c r="L22" s="46"/>
      <c r="M22" s="45"/>
      <c r="N22" s="543"/>
      <c r="P22" s="580"/>
      <c r="Q22" s="580"/>
      <c r="R22" s="580"/>
      <c r="S22" s="332"/>
      <c r="T22" s="332"/>
    </row>
    <row r="23" spans="1:20" s="112" customFormat="1" ht="12" customHeight="1">
      <c r="A23" s="112" t="s">
        <v>780</v>
      </c>
      <c r="B23" s="32">
        <f t="shared" si="0"/>
        <v>861</v>
      </c>
      <c r="C23" s="200">
        <v>589</v>
      </c>
      <c r="D23" s="200">
        <v>2</v>
      </c>
      <c r="E23" s="200">
        <v>21</v>
      </c>
      <c r="F23" s="200">
        <v>199</v>
      </c>
      <c r="G23" s="200">
        <v>14</v>
      </c>
      <c r="H23" s="200">
        <v>7</v>
      </c>
      <c r="I23" s="200">
        <v>29</v>
      </c>
      <c r="J23" s="636"/>
      <c r="K23" s="704"/>
      <c r="L23" s="46"/>
      <c r="M23" s="45"/>
      <c r="N23" s="543"/>
      <c r="P23" s="580"/>
      <c r="Q23" s="580"/>
      <c r="R23" s="580"/>
      <c r="S23" s="332"/>
      <c r="T23" s="332"/>
    </row>
    <row r="24" spans="1:20" s="112" customFormat="1" ht="12" customHeight="1">
      <c r="A24" s="112" t="s">
        <v>781</v>
      </c>
      <c r="B24" s="32">
        <f t="shared" si="0"/>
        <v>905</v>
      </c>
      <c r="C24" s="200">
        <v>627</v>
      </c>
      <c r="D24" s="200">
        <v>0</v>
      </c>
      <c r="E24" s="200">
        <v>38</v>
      </c>
      <c r="F24" s="200">
        <v>190</v>
      </c>
      <c r="G24" s="200">
        <v>11</v>
      </c>
      <c r="H24" s="200">
        <v>6</v>
      </c>
      <c r="I24" s="200">
        <v>33</v>
      </c>
      <c r="J24" s="636"/>
      <c r="K24" s="704"/>
      <c r="L24" s="46"/>
      <c r="M24" s="45"/>
      <c r="N24" s="543"/>
      <c r="P24" s="580"/>
      <c r="Q24" s="580"/>
      <c r="R24" s="580"/>
      <c r="S24" s="332"/>
      <c r="T24" s="332"/>
    </row>
    <row r="25" spans="1:20" s="112" customFormat="1" ht="12" customHeight="1">
      <c r="A25" s="112" t="s">
        <v>782</v>
      </c>
      <c r="B25" s="32">
        <f t="shared" si="0"/>
        <v>1066</v>
      </c>
      <c r="C25" s="200">
        <v>717</v>
      </c>
      <c r="D25" s="200">
        <v>2</v>
      </c>
      <c r="E25" s="200">
        <v>45</v>
      </c>
      <c r="F25" s="200">
        <v>237</v>
      </c>
      <c r="G25" s="200">
        <v>10</v>
      </c>
      <c r="H25" s="200">
        <v>6</v>
      </c>
      <c r="I25" s="200">
        <v>49</v>
      </c>
      <c r="J25" s="636"/>
      <c r="K25" s="704"/>
      <c r="L25" s="46"/>
      <c r="M25" s="45"/>
      <c r="N25" s="543"/>
      <c r="P25" s="580"/>
      <c r="Q25" s="580"/>
      <c r="R25" s="580"/>
      <c r="S25" s="332"/>
      <c r="T25" s="332"/>
    </row>
    <row r="26" spans="1:20" s="112" customFormat="1" ht="12" customHeight="1">
      <c r="A26" s="112" t="s">
        <v>783</v>
      </c>
      <c r="B26" s="32">
        <f t="shared" si="0"/>
        <v>1137</v>
      </c>
      <c r="C26" s="200">
        <v>762</v>
      </c>
      <c r="D26" s="200">
        <v>0</v>
      </c>
      <c r="E26" s="200">
        <v>102</v>
      </c>
      <c r="F26" s="200">
        <v>216</v>
      </c>
      <c r="G26" s="200">
        <v>15</v>
      </c>
      <c r="H26" s="200">
        <v>11</v>
      </c>
      <c r="I26" s="200">
        <v>31</v>
      </c>
      <c r="J26" s="636"/>
      <c r="K26" s="704"/>
      <c r="L26" s="46"/>
      <c r="M26" s="45"/>
      <c r="N26" s="543"/>
      <c r="P26" s="580"/>
      <c r="Q26" s="580"/>
      <c r="R26" s="580"/>
      <c r="S26" s="332"/>
      <c r="T26" s="332"/>
    </row>
    <row r="27" spans="1:20" s="112" customFormat="1" ht="12" customHeight="1">
      <c r="A27" s="112" t="s">
        <v>784</v>
      </c>
      <c r="B27" s="32">
        <f t="shared" si="0"/>
        <v>1231</v>
      </c>
      <c r="C27" s="200">
        <v>727</v>
      </c>
      <c r="D27" s="200">
        <v>2</v>
      </c>
      <c r="E27" s="200">
        <v>131</v>
      </c>
      <c r="F27" s="200">
        <v>291</v>
      </c>
      <c r="G27" s="200">
        <v>18</v>
      </c>
      <c r="H27" s="200">
        <v>15</v>
      </c>
      <c r="I27" s="200">
        <v>47</v>
      </c>
      <c r="J27" s="636"/>
      <c r="K27" s="704"/>
      <c r="L27" s="46"/>
      <c r="M27" s="45"/>
      <c r="N27" s="543"/>
      <c r="P27" s="580"/>
      <c r="Q27" s="580"/>
      <c r="R27" s="580"/>
      <c r="S27" s="332"/>
      <c r="T27" s="332"/>
    </row>
    <row r="28" spans="1:20" s="112" customFormat="1" ht="12" customHeight="1">
      <c r="A28" s="112" t="s">
        <v>785</v>
      </c>
      <c r="B28" s="32">
        <f t="shared" si="0"/>
        <v>1122</v>
      </c>
      <c r="C28" s="200">
        <v>698</v>
      </c>
      <c r="D28" s="200">
        <v>0</v>
      </c>
      <c r="E28" s="200">
        <v>93</v>
      </c>
      <c r="F28" s="200">
        <v>252</v>
      </c>
      <c r="G28" s="200">
        <v>22</v>
      </c>
      <c r="H28" s="200">
        <v>18</v>
      </c>
      <c r="I28" s="200">
        <v>39</v>
      </c>
      <c r="J28" s="636"/>
      <c r="K28" s="704"/>
      <c r="L28" s="46"/>
      <c r="M28" s="45"/>
      <c r="N28" s="543"/>
      <c r="P28" s="580"/>
      <c r="Q28" s="580"/>
      <c r="R28" s="580"/>
      <c r="S28" s="332"/>
      <c r="T28" s="332"/>
    </row>
    <row r="29" spans="1:20" s="112" customFormat="1" ht="12" customHeight="1">
      <c r="A29" s="112" t="s">
        <v>786</v>
      </c>
      <c r="B29" s="32">
        <f t="shared" si="0"/>
        <v>814</v>
      </c>
      <c r="C29" s="200">
        <v>510</v>
      </c>
      <c r="D29" s="200">
        <v>0</v>
      </c>
      <c r="E29" s="200">
        <v>88</v>
      </c>
      <c r="F29" s="200">
        <v>170</v>
      </c>
      <c r="G29" s="200">
        <v>8</v>
      </c>
      <c r="H29" s="200">
        <v>17</v>
      </c>
      <c r="I29" s="200">
        <v>21</v>
      </c>
      <c r="J29" s="636"/>
      <c r="K29" s="704"/>
      <c r="L29" s="46"/>
      <c r="M29" s="45"/>
      <c r="N29" s="543"/>
      <c r="P29" s="580"/>
      <c r="Q29" s="580"/>
      <c r="R29" s="580"/>
      <c r="S29" s="332"/>
      <c r="T29" s="332"/>
    </row>
    <row r="30" spans="1:20" s="112" customFormat="1" ht="12" customHeight="1">
      <c r="A30" s="112" t="s">
        <v>787</v>
      </c>
      <c r="B30" s="32">
        <f t="shared" si="0"/>
        <v>629</v>
      </c>
      <c r="C30" s="200">
        <v>459</v>
      </c>
      <c r="D30" s="200">
        <v>0</v>
      </c>
      <c r="E30" s="200">
        <v>67</v>
      </c>
      <c r="F30" s="200">
        <v>74</v>
      </c>
      <c r="G30" s="200">
        <v>15</v>
      </c>
      <c r="H30" s="200">
        <v>4</v>
      </c>
      <c r="I30" s="200">
        <v>10</v>
      </c>
      <c r="J30" s="636"/>
      <c r="K30" s="704"/>
      <c r="L30" s="46"/>
      <c r="M30" s="45"/>
      <c r="N30" s="543"/>
      <c r="P30" s="580"/>
      <c r="Q30" s="580"/>
      <c r="R30" s="580"/>
      <c r="S30" s="332"/>
      <c r="T30" s="332"/>
    </row>
    <row r="31" spans="1:20" s="112" customFormat="1" ht="12" customHeight="1">
      <c r="A31" s="112" t="s">
        <v>788</v>
      </c>
      <c r="B31" s="32">
        <f t="shared" si="0"/>
        <v>608</v>
      </c>
      <c r="C31" s="200">
        <v>425</v>
      </c>
      <c r="D31" s="200">
        <v>0</v>
      </c>
      <c r="E31" s="200">
        <v>60</v>
      </c>
      <c r="F31" s="200">
        <v>86</v>
      </c>
      <c r="G31" s="200">
        <v>14</v>
      </c>
      <c r="H31" s="200">
        <v>8</v>
      </c>
      <c r="I31" s="200">
        <v>15</v>
      </c>
      <c r="J31" s="636"/>
      <c r="K31" s="704"/>
      <c r="L31" s="46"/>
      <c r="M31" s="45"/>
      <c r="N31" s="543"/>
      <c r="P31" s="580"/>
      <c r="Q31" s="580"/>
      <c r="R31" s="580"/>
      <c r="S31" s="332"/>
      <c r="T31" s="332"/>
    </row>
    <row r="32" spans="1:20" s="112" customFormat="1" ht="12" customHeight="1">
      <c r="A32" s="112" t="s">
        <v>789</v>
      </c>
      <c r="B32" s="32">
        <f t="shared" si="0"/>
        <v>453</v>
      </c>
      <c r="C32" s="200">
        <v>263</v>
      </c>
      <c r="D32" s="200">
        <v>0</v>
      </c>
      <c r="E32" s="200">
        <v>60</v>
      </c>
      <c r="F32" s="200">
        <v>80</v>
      </c>
      <c r="G32" s="200">
        <v>9</v>
      </c>
      <c r="H32" s="200">
        <v>8</v>
      </c>
      <c r="I32" s="200">
        <v>33</v>
      </c>
      <c r="J32" s="636"/>
      <c r="K32" s="704"/>
      <c r="L32" s="46"/>
      <c r="M32" s="45"/>
      <c r="N32" s="543"/>
      <c r="P32" s="580"/>
      <c r="Q32" s="580"/>
      <c r="R32" s="580"/>
      <c r="S32" s="332"/>
      <c r="T32" s="332"/>
    </row>
    <row r="33" spans="1:20" s="112" customFormat="1" ht="12" customHeight="1">
      <c r="A33" s="10" t="s">
        <v>790</v>
      </c>
      <c r="B33" s="523">
        <f t="shared" si="0"/>
        <v>352</v>
      </c>
      <c r="C33" s="202">
        <v>216</v>
      </c>
      <c r="D33" s="202">
        <v>0</v>
      </c>
      <c r="E33" s="202">
        <v>52</v>
      </c>
      <c r="F33" s="202">
        <v>51</v>
      </c>
      <c r="G33" s="202">
        <v>8</v>
      </c>
      <c r="H33" s="202">
        <v>7</v>
      </c>
      <c r="I33" s="202">
        <v>18</v>
      </c>
      <c r="J33" s="636"/>
      <c r="K33" s="704"/>
      <c r="L33" s="46"/>
      <c r="M33" s="45"/>
      <c r="N33" s="543"/>
      <c r="P33" s="580"/>
      <c r="Q33" s="580"/>
      <c r="R33" s="580"/>
      <c r="S33" s="332"/>
      <c r="T33" s="332"/>
    </row>
    <row r="34" spans="1:20" s="112" customFormat="1" ht="15.75" customHeight="1">
      <c r="A34" s="205" t="s">
        <v>791</v>
      </c>
      <c r="J34" s="636"/>
      <c r="K34" s="704"/>
      <c r="L34" s="46"/>
      <c r="M34" s="45"/>
      <c r="N34" s="543"/>
      <c r="P34" s="580"/>
      <c r="Q34" s="580"/>
      <c r="R34" s="580"/>
      <c r="S34" s="332"/>
      <c r="T34" s="332"/>
    </row>
    <row r="35" spans="10:20" s="112" customFormat="1" ht="16.5" customHeight="1">
      <c r="J35" s="636"/>
      <c r="K35" s="704"/>
      <c r="L35" s="46"/>
      <c r="M35" s="45"/>
      <c r="N35" s="543"/>
      <c r="P35" s="580"/>
      <c r="Q35" s="580"/>
      <c r="R35" s="580"/>
      <c r="S35" s="332"/>
      <c r="T35" s="332"/>
    </row>
    <row r="36" spans="10:20" s="112" customFormat="1" ht="4.5" customHeight="1" hidden="1">
      <c r="J36" s="636"/>
      <c r="K36" s="704"/>
      <c r="L36" s="46"/>
      <c r="M36" s="45"/>
      <c r="N36" s="543"/>
      <c r="P36" s="580"/>
      <c r="Q36" s="580"/>
      <c r="R36" s="580"/>
      <c r="S36" s="332"/>
      <c r="T36" s="332"/>
    </row>
    <row r="37" spans="10:20" s="112" customFormat="1" ht="5.25" customHeight="1" hidden="1">
      <c r="J37" s="636"/>
      <c r="K37" s="704"/>
      <c r="N37" s="543"/>
      <c r="P37" s="580"/>
      <c r="Q37" s="580"/>
      <c r="R37" s="580"/>
      <c r="S37" s="332"/>
      <c r="T37" s="332"/>
    </row>
    <row r="38" spans="1:20" s="112" customFormat="1" ht="19.5" customHeight="1">
      <c r="A38" s="578" t="s">
        <v>729</v>
      </c>
      <c r="B38" s="578"/>
      <c r="C38" s="646"/>
      <c r="D38" s="646"/>
      <c r="E38" s="646"/>
      <c r="F38" s="646"/>
      <c r="G38" s="646"/>
      <c r="H38" s="615"/>
      <c r="I38" s="615"/>
      <c r="J38" s="636"/>
      <c r="K38" s="704"/>
      <c r="N38" s="543"/>
      <c r="P38" s="580"/>
      <c r="Q38" s="580"/>
      <c r="R38" s="580"/>
      <c r="S38" s="332"/>
      <c r="T38" s="332"/>
    </row>
    <row r="39" spans="1:20" s="112" customFormat="1" ht="31.5" customHeight="1">
      <c r="A39" s="631" t="s">
        <v>201</v>
      </c>
      <c r="B39" s="631"/>
      <c r="C39" s="8"/>
      <c r="D39" s="7"/>
      <c r="E39" s="7"/>
      <c r="F39" s="7"/>
      <c r="G39" s="112" t="s">
        <v>138</v>
      </c>
      <c r="H39" s="647" t="s">
        <v>528</v>
      </c>
      <c r="I39" s="433"/>
      <c r="J39" s="636"/>
      <c r="K39" s="636"/>
      <c r="L39" s="46"/>
      <c r="M39" s="45"/>
      <c r="N39" s="543"/>
      <c r="P39" s="580"/>
      <c r="Q39" s="580"/>
      <c r="R39" s="580"/>
      <c r="S39" s="332"/>
      <c r="T39" s="332"/>
    </row>
    <row r="40" spans="1:20" s="112" customFormat="1" ht="12" customHeight="1">
      <c r="A40" s="112" t="s">
        <v>730</v>
      </c>
      <c r="G40" s="712" t="s">
        <v>731</v>
      </c>
      <c r="H40" s="293">
        <v>10</v>
      </c>
      <c r="I40" s="433"/>
      <c r="J40" s="636"/>
      <c r="K40" s="636"/>
      <c r="L40" s="46"/>
      <c r="M40" s="45"/>
      <c r="N40" s="543"/>
      <c r="P40" s="580"/>
      <c r="Q40" s="580"/>
      <c r="R40" s="580"/>
      <c r="S40" s="332"/>
      <c r="T40" s="332"/>
    </row>
    <row r="41" spans="1:20" s="112" customFormat="1" ht="12" customHeight="1">
      <c r="A41" s="112" t="s">
        <v>732</v>
      </c>
      <c r="G41" s="655" t="s">
        <v>733</v>
      </c>
      <c r="H41" s="271">
        <v>27</v>
      </c>
      <c r="I41" s="433"/>
      <c r="J41" s="636"/>
      <c r="K41" s="636"/>
      <c r="L41" s="46"/>
      <c r="M41" s="45"/>
      <c r="N41" s="543"/>
      <c r="P41" s="580"/>
      <c r="Q41" s="580"/>
      <c r="R41" s="580"/>
      <c r="S41" s="332"/>
      <c r="T41" s="332"/>
    </row>
    <row r="42" spans="1:20" s="112" customFormat="1" ht="12" customHeight="1">
      <c r="A42" s="112" t="s">
        <v>734</v>
      </c>
      <c r="G42" s="655" t="s">
        <v>735</v>
      </c>
      <c r="H42" s="271">
        <v>32</v>
      </c>
      <c r="I42" s="433"/>
      <c r="J42" s="636"/>
      <c r="K42" s="636"/>
      <c r="L42" s="46"/>
      <c r="M42" s="45"/>
      <c r="N42" s="543"/>
      <c r="P42" s="580"/>
      <c r="Q42" s="580"/>
      <c r="R42" s="580"/>
      <c r="S42" s="332"/>
      <c r="T42" s="332"/>
    </row>
    <row r="43" spans="1:20" s="112" customFormat="1" ht="12" customHeight="1">
      <c r="A43" s="112" t="s">
        <v>736</v>
      </c>
      <c r="G43" s="655" t="s">
        <v>737</v>
      </c>
      <c r="H43" s="271">
        <v>56</v>
      </c>
      <c r="I43" s="433"/>
      <c r="J43" s="636"/>
      <c r="K43" s="636"/>
      <c r="L43" s="46"/>
      <c r="M43" s="45"/>
      <c r="N43" s="543"/>
      <c r="P43" s="580"/>
      <c r="Q43" s="580"/>
      <c r="R43" s="580"/>
      <c r="S43" s="332"/>
      <c r="T43" s="332"/>
    </row>
    <row r="44" spans="1:20" s="112" customFormat="1" ht="12" customHeight="1">
      <c r="A44" s="112" t="s">
        <v>738</v>
      </c>
      <c r="G44" s="655" t="s">
        <v>739</v>
      </c>
      <c r="H44" s="271">
        <v>63</v>
      </c>
      <c r="I44" s="433"/>
      <c r="J44" s="636"/>
      <c r="K44" s="636"/>
      <c r="L44" s="46"/>
      <c r="M44" s="45"/>
      <c r="N44" s="543"/>
      <c r="P44" s="580"/>
      <c r="Q44" s="580"/>
      <c r="R44" s="580"/>
      <c r="S44" s="332"/>
      <c r="T44" s="332"/>
    </row>
    <row r="45" spans="1:20" s="112" customFormat="1" ht="12" customHeight="1">
      <c r="A45" s="112" t="s">
        <v>740</v>
      </c>
      <c r="G45" s="655" t="s">
        <v>741</v>
      </c>
      <c r="H45" s="271">
        <v>696</v>
      </c>
      <c r="I45" s="433"/>
      <c r="J45" s="636"/>
      <c r="K45" s="636"/>
      <c r="L45" s="46"/>
      <c r="M45" s="45"/>
      <c r="N45" s="543"/>
      <c r="P45" s="580"/>
      <c r="Q45" s="580"/>
      <c r="R45" s="580"/>
      <c r="S45" s="332"/>
      <c r="T45" s="332"/>
    </row>
    <row r="46" spans="1:20" s="112" customFormat="1" ht="12" customHeight="1">
      <c r="A46" s="112" t="s">
        <v>742</v>
      </c>
      <c r="G46" s="655" t="s">
        <v>743</v>
      </c>
      <c r="H46" s="271">
        <v>269</v>
      </c>
      <c r="I46" s="433"/>
      <c r="J46" s="636"/>
      <c r="K46" s="636"/>
      <c r="L46" s="46"/>
      <c r="M46" s="45"/>
      <c r="N46" s="543"/>
      <c r="P46" s="580"/>
      <c r="Q46" s="580"/>
      <c r="R46" s="580"/>
      <c r="S46" s="332"/>
      <c r="T46" s="332"/>
    </row>
    <row r="47" spans="1:20" s="112" customFormat="1" ht="12" customHeight="1">
      <c r="A47" s="112" t="s">
        <v>744</v>
      </c>
      <c r="G47" s="655" t="s">
        <v>745</v>
      </c>
      <c r="H47" s="271">
        <v>0</v>
      </c>
      <c r="I47" s="433"/>
      <c r="J47" s="636"/>
      <c r="K47" s="636"/>
      <c r="L47" s="46"/>
      <c r="M47" s="45"/>
      <c r="N47" s="543"/>
      <c r="P47" s="580"/>
      <c r="Q47" s="580"/>
      <c r="R47" s="580"/>
      <c r="S47" s="332"/>
      <c r="T47" s="332"/>
    </row>
    <row r="48" spans="1:20" s="112" customFormat="1" ht="12" customHeight="1">
      <c r="A48" s="112" t="s">
        <v>746</v>
      </c>
      <c r="G48" s="655" t="s">
        <v>747</v>
      </c>
      <c r="H48" s="271">
        <v>0</v>
      </c>
      <c r="I48" s="433"/>
      <c r="J48" s="636"/>
      <c r="K48" s="636"/>
      <c r="L48" s="46"/>
      <c r="M48" s="45"/>
      <c r="N48" s="543"/>
      <c r="P48" s="580"/>
      <c r="Q48" s="580"/>
      <c r="R48" s="580"/>
      <c r="S48" s="332"/>
      <c r="T48" s="332"/>
    </row>
    <row r="49" spans="1:20" s="112" customFormat="1" ht="12" customHeight="1">
      <c r="A49" s="112" t="s">
        <v>765</v>
      </c>
      <c r="G49" s="655" t="s">
        <v>748</v>
      </c>
      <c r="H49" s="271">
        <v>12</v>
      </c>
      <c r="I49" s="433"/>
      <c r="J49" s="636"/>
      <c r="K49" s="636"/>
      <c r="L49" s="46"/>
      <c r="M49" s="45"/>
      <c r="N49" s="543"/>
      <c r="P49" s="580"/>
      <c r="Q49" s="580"/>
      <c r="R49" s="580"/>
      <c r="S49" s="332"/>
      <c r="T49" s="332"/>
    </row>
    <row r="50" spans="1:20" s="112" customFormat="1" ht="12" customHeight="1">
      <c r="A50" s="112" t="s">
        <v>749</v>
      </c>
      <c r="G50" s="655" t="s">
        <v>750</v>
      </c>
      <c r="H50" s="271">
        <v>208</v>
      </c>
      <c r="I50" s="433"/>
      <c r="J50" s="636"/>
      <c r="K50" s="636"/>
      <c r="L50" s="46"/>
      <c r="M50" s="45"/>
      <c r="N50" s="543"/>
      <c r="P50" s="580"/>
      <c r="Q50" s="580"/>
      <c r="R50" s="580"/>
      <c r="S50" s="332"/>
      <c r="T50" s="332"/>
    </row>
    <row r="51" spans="1:20" s="112" customFormat="1" ht="12" customHeight="1">
      <c r="A51" s="112" t="s">
        <v>751</v>
      </c>
      <c r="G51" s="655" t="s">
        <v>752</v>
      </c>
      <c r="H51" s="271">
        <v>147</v>
      </c>
      <c r="I51" s="433"/>
      <c r="J51" s="636"/>
      <c r="K51" s="636"/>
      <c r="L51" s="46"/>
      <c r="M51" s="45"/>
      <c r="N51" s="543"/>
      <c r="P51" s="580"/>
      <c r="Q51" s="580"/>
      <c r="R51" s="580"/>
      <c r="S51" s="332"/>
      <c r="T51" s="332"/>
    </row>
    <row r="52" spans="1:20" s="112" customFormat="1" ht="12" customHeight="1">
      <c r="A52" s="112" t="s">
        <v>753</v>
      </c>
      <c r="C52" s="9"/>
      <c r="D52" s="9"/>
      <c r="E52" s="9"/>
      <c r="F52" s="9"/>
      <c r="G52" s="655" t="s">
        <v>754</v>
      </c>
      <c r="H52" s="271">
        <v>0</v>
      </c>
      <c r="I52" s="433"/>
      <c r="J52" s="636"/>
      <c r="K52" s="636"/>
      <c r="L52" s="46"/>
      <c r="M52" s="45"/>
      <c r="N52" s="543"/>
      <c r="P52" s="580"/>
      <c r="Q52" s="580"/>
      <c r="R52" s="580"/>
      <c r="S52" s="332"/>
      <c r="T52" s="332"/>
    </row>
    <row r="53" spans="1:20" s="112" customFormat="1" ht="12" customHeight="1">
      <c r="A53" s="112" t="s">
        <v>755</v>
      </c>
      <c r="C53" s="9"/>
      <c r="D53" s="9"/>
      <c r="E53" s="9"/>
      <c r="F53" s="9"/>
      <c r="G53" s="236" t="s">
        <v>756</v>
      </c>
      <c r="H53" s="271">
        <v>0</v>
      </c>
      <c r="I53" s="433"/>
      <c r="J53" s="636"/>
      <c r="K53" s="636"/>
      <c r="L53" s="46"/>
      <c r="M53" s="45"/>
      <c r="N53" s="543"/>
      <c r="P53" s="580"/>
      <c r="Q53" s="580"/>
      <c r="R53" s="580"/>
      <c r="S53" s="332"/>
      <c r="T53" s="332"/>
    </row>
    <row r="54" spans="1:20" s="112" customFormat="1" ht="12" customHeight="1">
      <c r="A54" s="10" t="s">
        <v>757</v>
      </c>
      <c r="B54" s="10"/>
      <c r="C54" s="10"/>
      <c r="D54" s="10"/>
      <c r="E54" s="10"/>
      <c r="F54" s="10"/>
      <c r="G54" s="199" t="s">
        <v>758</v>
      </c>
      <c r="H54" s="202">
        <v>0</v>
      </c>
      <c r="J54" s="636"/>
      <c r="K54" s="636"/>
      <c r="L54" s="46"/>
      <c r="M54" s="45"/>
      <c r="N54" s="543"/>
      <c r="P54" s="580"/>
      <c r="Q54" s="580"/>
      <c r="R54" s="580"/>
      <c r="S54" s="332"/>
      <c r="T54" s="332"/>
    </row>
    <row r="55" spans="1:9" ht="15.75" customHeight="1">
      <c r="A55" s="541" t="s">
        <v>760</v>
      </c>
      <c r="B55" s="541"/>
      <c r="C55" s="112"/>
      <c r="D55" s="112"/>
      <c r="E55" s="112"/>
      <c r="F55" s="112"/>
      <c r="G55" s="112"/>
      <c r="H55" s="112"/>
      <c r="I55" s="112"/>
    </row>
    <row r="56" spans="1:9" ht="12.75">
      <c r="A56" s="112"/>
      <c r="B56" s="112"/>
      <c r="C56" s="112"/>
      <c r="D56" s="112"/>
      <c r="E56" s="112"/>
      <c r="F56" s="112"/>
      <c r="G56" s="112"/>
      <c r="H56" s="112"/>
      <c r="I56" s="112"/>
    </row>
    <row r="57" ht="43.5" customHeight="1"/>
  </sheetData>
  <sheetProtection/>
  <printOptions/>
  <pageMargins left="0.5905511811023623" right="0.5905511811023623" top="0.5905511811023623" bottom="0.7874015748031497" header="0" footer="0.3937007874015748"/>
  <pageSetup horizontalDpi="600" verticalDpi="600" orientation="portrait" paperSize="9" scale="91" r:id="rId2"/>
  <headerFooter alignWithMargins="0">
    <oddFooter>&amp;L&amp;7
Información estadística territorial. &amp;R&amp;7
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6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8.421875" style="0" customWidth="1"/>
    <col min="2" max="3" width="13.140625" style="0" customWidth="1"/>
    <col min="4" max="4" width="12.7109375" style="0" customWidth="1"/>
    <col min="5" max="5" width="9.00390625" style="0" customWidth="1"/>
    <col min="6" max="6" width="11.140625" style="0" customWidth="1"/>
    <col min="7" max="7" width="13.57421875" style="0" customWidth="1"/>
    <col min="8" max="8" width="12.8515625" style="0" customWidth="1"/>
    <col min="9" max="9" width="6.140625" style="0" customWidth="1"/>
    <col min="10" max="10" width="7.57421875" style="0" customWidth="1"/>
    <col min="11" max="11" width="11.421875" style="336" customWidth="1"/>
    <col min="12" max="16" width="11.421875" style="233" customWidth="1"/>
    <col min="17" max="18" width="11.421875" style="336" customWidth="1"/>
  </cols>
  <sheetData>
    <row r="1" spans="2:18" s="1" customFormat="1" ht="13.5" customHeight="1">
      <c r="B1" s="3"/>
      <c r="C1" s="3"/>
      <c r="D1" s="3"/>
      <c r="H1" s="633"/>
      <c r="I1" s="633"/>
      <c r="J1" s="634" t="s">
        <v>131</v>
      </c>
      <c r="K1" s="634" t="s">
        <v>232</v>
      </c>
      <c r="L1" s="400"/>
      <c r="M1" s="46"/>
      <c r="N1" s="46"/>
      <c r="O1" s="46"/>
      <c r="P1" s="46"/>
      <c r="Q1" s="328"/>
      <c r="R1" s="328"/>
    </row>
    <row r="2" spans="1:18" s="1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635"/>
      <c r="I2" s="635"/>
      <c r="J2" s="634">
        <v>1996</v>
      </c>
      <c r="K2" s="634">
        <v>4000</v>
      </c>
      <c r="L2" s="400"/>
      <c r="N2" s="46"/>
      <c r="O2" s="46"/>
      <c r="P2" s="46"/>
      <c r="Q2" s="328"/>
      <c r="R2" s="328"/>
    </row>
    <row r="3" spans="8:18" s="112" customFormat="1" ht="22.5" customHeight="1">
      <c r="H3" s="634"/>
      <c r="I3" s="702"/>
      <c r="J3" s="634">
        <v>1997</v>
      </c>
      <c r="K3" s="634">
        <v>4000</v>
      </c>
      <c r="L3" s="543"/>
      <c r="N3" s="45"/>
      <c r="O3" s="45"/>
      <c r="P3" s="45"/>
      <c r="Q3" s="332"/>
      <c r="R3" s="332"/>
    </row>
    <row r="4" spans="1:22" s="44" customFormat="1" ht="18.75">
      <c r="A4" s="616" t="s">
        <v>637</v>
      </c>
      <c r="B4" s="13"/>
      <c r="C4" s="13"/>
      <c r="D4" s="13"/>
      <c r="E4" s="13"/>
      <c r="F4" s="13"/>
      <c r="G4" s="13"/>
      <c r="H4" s="18"/>
      <c r="I4" s="18"/>
      <c r="J4" s="18"/>
      <c r="K4" s="18"/>
      <c r="L4" s="638"/>
      <c r="M4" s="18"/>
      <c r="N4" s="455"/>
      <c r="O4" s="45"/>
      <c r="P4" s="45"/>
      <c r="Q4" s="45"/>
      <c r="R4" s="45"/>
      <c r="S4" s="45"/>
      <c r="T4" s="332"/>
      <c r="U4" s="332"/>
      <c r="V4" s="330"/>
    </row>
    <row r="5" spans="1:18" s="112" customFormat="1" ht="24.75" customHeight="1">
      <c r="A5" s="583" t="s">
        <v>704</v>
      </c>
      <c r="B5" s="71"/>
      <c r="C5" s="71"/>
      <c r="D5" s="58"/>
      <c r="E5" s="9"/>
      <c r="F5" s="9"/>
      <c r="G5" s="433"/>
      <c r="H5" s="636"/>
      <c r="I5" s="636"/>
      <c r="J5" s="46"/>
      <c r="K5" s="45"/>
      <c r="L5" s="543"/>
      <c r="N5" s="580"/>
      <c r="O5" s="580"/>
      <c r="P5" s="580"/>
      <c r="Q5" s="332"/>
      <c r="R5" s="332"/>
    </row>
    <row r="6" spans="1:18" s="112" customFormat="1" ht="29.25" customHeight="1">
      <c r="A6" s="614" t="s">
        <v>231</v>
      </c>
      <c r="B6" s="8" t="s">
        <v>419</v>
      </c>
      <c r="C6" s="8" t="s">
        <v>99</v>
      </c>
      <c r="D6" s="117"/>
      <c r="E6" s="9"/>
      <c r="F6" s="9"/>
      <c r="G6" s="498"/>
      <c r="H6" s="639"/>
      <c r="I6" s="639"/>
      <c r="J6" s="46"/>
      <c r="K6" s="45"/>
      <c r="L6" s="45"/>
      <c r="N6" s="45"/>
      <c r="O6" s="45"/>
      <c r="P6" s="45"/>
      <c r="Q6" s="332"/>
      <c r="R6" s="332"/>
    </row>
    <row r="7" spans="1:18" s="112" customFormat="1" ht="12" customHeight="1">
      <c r="A7" s="140">
        <v>2008</v>
      </c>
      <c r="B7" s="212">
        <v>431108505.1436358</v>
      </c>
      <c r="C7" s="201">
        <v>22598583000</v>
      </c>
      <c r="D7" s="271"/>
      <c r="E7" s="9"/>
      <c r="F7" s="9"/>
      <c r="G7" s="498"/>
      <c r="H7" s="499"/>
      <c r="I7" s="499"/>
      <c r="J7" s="9"/>
      <c r="K7" s="332"/>
      <c r="L7" s="45"/>
      <c r="N7" s="45"/>
      <c r="O7" s="45"/>
      <c r="P7" s="45"/>
      <c r="Q7" s="332"/>
      <c r="R7" s="332"/>
    </row>
    <row r="8" spans="1:10" ht="12" customHeight="1">
      <c r="A8" s="141">
        <v>2009</v>
      </c>
      <c r="B8" s="286">
        <v>435286321.5956889</v>
      </c>
      <c r="C8" s="198">
        <v>22776237000</v>
      </c>
      <c r="D8" s="114"/>
      <c r="E8" s="4"/>
      <c r="F8" s="4"/>
      <c r="G8" s="4"/>
      <c r="H8" s="4"/>
      <c r="I8" s="4"/>
      <c r="J8" s="4"/>
    </row>
    <row r="9" spans="1:10" ht="27.75" customHeight="1">
      <c r="A9" s="609" t="s">
        <v>234</v>
      </c>
      <c r="B9" s="286" t="s">
        <v>419</v>
      </c>
      <c r="C9" s="286" t="s">
        <v>99</v>
      </c>
      <c r="D9" s="271"/>
      <c r="E9" s="4"/>
      <c r="F9" s="4"/>
      <c r="G9" s="4"/>
      <c r="H9" s="4"/>
      <c r="I9" s="4"/>
      <c r="J9" s="4"/>
    </row>
    <row r="10" spans="1:7" ht="12" customHeight="1">
      <c r="A10" s="140">
        <v>2008</v>
      </c>
      <c r="B10" s="434">
        <v>17895.74533597492</v>
      </c>
      <c r="C10" s="293">
        <v>17295</v>
      </c>
      <c r="D10" s="271"/>
      <c r="E10" s="4"/>
      <c r="F10" s="4"/>
      <c r="G10" s="4"/>
    </row>
    <row r="11" spans="1:7" ht="12" customHeight="1">
      <c r="A11" s="141">
        <v>2009</v>
      </c>
      <c r="B11" s="286">
        <v>17853.505664069926</v>
      </c>
      <c r="C11" s="198">
        <v>17269</v>
      </c>
      <c r="D11" s="114"/>
      <c r="E11" s="4"/>
      <c r="F11" s="4"/>
      <c r="G11" s="4"/>
    </row>
    <row r="12" spans="1:7" ht="39" customHeight="1">
      <c r="A12" s="609" t="s">
        <v>273</v>
      </c>
      <c r="B12" s="8" t="s">
        <v>419</v>
      </c>
      <c r="C12" s="8" t="s">
        <v>99</v>
      </c>
      <c r="D12" s="117"/>
      <c r="E12" s="4"/>
      <c r="F12" s="4"/>
      <c r="G12" s="4"/>
    </row>
    <row r="13" spans="1:7" ht="12" customHeight="1">
      <c r="A13" s="140">
        <v>2008</v>
      </c>
      <c r="B13" s="496">
        <v>0.019076793670808282</v>
      </c>
      <c r="C13" s="497">
        <v>1</v>
      </c>
      <c r="D13" s="499"/>
      <c r="E13" s="4"/>
      <c r="F13" s="4"/>
      <c r="G13" s="4"/>
    </row>
    <row r="14" spans="1:7" ht="12" customHeight="1">
      <c r="A14" s="199">
        <v>2009</v>
      </c>
      <c r="B14" s="500">
        <v>0.019111423963303897</v>
      </c>
      <c r="C14" s="501">
        <v>1</v>
      </c>
      <c r="D14" s="499"/>
      <c r="E14" s="4"/>
      <c r="F14" s="4"/>
      <c r="G14" s="4"/>
    </row>
    <row r="15" spans="1:7" ht="12.75">
      <c r="A15" s="205" t="s">
        <v>275</v>
      </c>
      <c r="B15" s="112"/>
      <c r="C15" s="112"/>
      <c r="D15" s="9"/>
      <c r="E15" s="4"/>
      <c r="F15" s="4"/>
      <c r="G15" s="4"/>
    </row>
    <row r="16" spans="4:7" ht="12.75">
      <c r="D16" s="4"/>
      <c r="E16" s="4"/>
      <c r="F16" s="4"/>
      <c r="G16" s="4"/>
    </row>
  </sheetData>
  <sheetProtection/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rowBreaks count="2" manualBreakCount="2">
    <brk id="18" max="6" man="1"/>
    <brk id="22" max="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0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3.421875" style="0" customWidth="1"/>
    <col min="2" max="2" width="43.8515625" style="0" customWidth="1"/>
    <col min="3" max="7" width="8.8515625" style="0" customWidth="1"/>
  </cols>
  <sheetData>
    <row r="1" spans="5:14" s="1" customFormat="1" ht="13.5" customHeight="1">
      <c r="E1" s="3"/>
      <c r="F1" s="3"/>
      <c r="H1" s="323"/>
      <c r="I1" s="46"/>
      <c r="J1" s="46"/>
      <c r="K1" s="46"/>
      <c r="L1" s="46"/>
      <c r="M1" s="328"/>
      <c r="N1" s="328"/>
    </row>
    <row r="2" spans="1:14" s="1" customFormat="1" ht="21" customHeight="1">
      <c r="A2" s="261" t="s">
        <v>905</v>
      </c>
      <c r="B2" s="261"/>
      <c r="C2" s="261"/>
      <c r="D2" s="261"/>
      <c r="E2" s="393"/>
      <c r="F2" s="393"/>
      <c r="G2" s="393"/>
      <c r="H2" s="323"/>
      <c r="J2" s="46"/>
      <c r="K2" s="46"/>
      <c r="L2" s="46"/>
      <c r="M2" s="328"/>
      <c r="N2" s="328"/>
    </row>
    <row r="3" spans="8:14" s="112" customFormat="1" ht="22.5" customHeight="1">
      <c r="H3" s="226"/>
      <c r="J3" s="45"/>
      <c r="K3" s="45"/>
      <c r="L3" s="45"/>
      <c r="M3" s="332"/>
      <c r="N3" s="332"/>
    </row>
    <row r="4" spans="1:7" ht="29.25" customHeight="1">
      <c r="A4" s="392" t="s">
        <v>824</v>
      </c>
      <c r="B4" s="392"/>
      <c r="C4" s="583"/>
      <c r="D4" s="583"/>
      <c r="E4" s="11"/>
      <c r="F4" s="11"/>
      <c r="G4" s="617" t="s">
        <v>639</v>
      </c>
    </row>
    <row r="5" spans="1:7" s="112" customFormat="1" ht="23.25" customHeight="1">
      <c r="A5" s="110" t="s">
        <v>830</v>
      </c>
      <c r="B5" s="110" t="s">
        <v>640</v>
      </c>
      <c r="C5" s="111" t="s">
        <v>813</v>
      </c>
      <c r="D5" s="111" t="s">
        <v>814</v>
      </c>
      <c r="E5" s="111" t="s">
        <v>815</v>
      </c>
      <c r="F5" s="111" t="s">
        <v>816</v>
      </c>
      <c r="G5" s="111" t="s">
        <v>817</v>
      </c>
    </row>
    <row r="6" spans="2:7" s="112" customFormat="1" ht="15.75" customHeight="1">
      <c r="B6" s="147" t="s">
        <v>818</v>
      </c>
      <c r="C6" s="196">
        <v>518908</v>
      </c>
      <c r="D6" s="196">
        <v>528481</v>
      </c>
      <c r="E6" s="196">
        <v>548471</v>
      </c>
      <c r="F6" s="196">
        <v>577533</v>
      </c>
      <c r="G6" s="196">
        <v>575225</v>
      </c>
    </row>
    <row r="7" spans="1:7" s="112" customFormat="1" ht="12" customHeight="1">
      <c r="A7" s="742" t="s">
        <v>340</v>
      </c>
      <c r="B7" s="742" t="s">
        <v>819</v>
      </c>
      <c r="C7" s="782">
        <v>53775</v>
      </c>
      <c r="D7" s="782">
        <v>49241</v>
      </c>
      <c r="E7" s="782">
        <v>54255</v>
      </c>
      <c r="F7" s="782">
        <v>57587</v>
      </c>
      <c r="G7" s="782">
        <v>63221</v>
      </c>
    </row>
    <row r="8" spans="1:7" s="112" customFormat="1" ht="12" customHeight="1">
      <c r="A8" s="742" t="s">
        <v>825</v>
      </c>
      <c r="B8" s="742" t="s">
        <v>838</v>
      </c>
      <c r="C8" s="782">
        <v>23098</v>
      </c>
      <c r="D8" s="782">
        <v>22781</v>
      </c>
      <c r="E8" s="782">
        <v>25258</v>
      </c>
      <c r="F8" s="782">
        <v>30284</v>
      </c>
      <c r="G8" s="782">
        <v>31618</v>
      </c>
    </row>
    <row r="9" spans="1:7" s="112" customFormat="1" ht="12" customHeight="1">
      <c r="A9" s="742" t="s">
        <v>826</v>
      </c>
      <c r="B9" s="742" t="s">
        <v>820</v>
      </c>
      <c r="C9" s="782">
        <v>100297</v>
      </c>
      <c r="D9" s="782">
        <v>105857</v>
      </c>
      <c r="E9" s="782">
        <v>107965</v>
      </c>
      <c r="F9" s="782">
        <v>130408</v>
      </c>
      <c r="G9" s="782">
        <v>128900</v>
      </c>
    </row>
    <row r="10" spans="1:7" s="112" customFormat="1" ht="12" customHeight="1">
      <c r="A10" s="742" t="s">
        <v>334</v>
      </c>
      <c r="B10" s="742" t="s">
        <v>97</v>
      </c>
      <c r="C10" s="782">
        <v>85862</v>
      </c>
      <c r="D10" s="782">
        <v>90349</v>
      </c>
      <c r="E10" s="782">
        <v>78336</v>
      </c>
      <c r="F10" s="782">
        <v>72693</v>
      </c>
      <c r="G10" s="782">
        <v>64367</v>
      </c>
    </row>
    <row r="11" spans="1:7" s="112" customFormat="1" ht="25.5" customHeight="1">
      <c r="A11" s="742" t="s">
        <v>827</v>
      </c>
      <c r="B11" s="778" t="s">
        <v>821</v>
      </c>
      <c r="C11" s="782">
        <v>97785</v>
      </c>
      <c r="D11" s="782">
        <v>99268</v>
      </c>
      <c r="E11" s="782">
        <v>104180</v>
      </c>
      <c r="F11" s="782">
        <v>107387</v>
      </c>
      <c r="G11" s="782">
        <v>104664</v>
      </c>
    </row>
    <row r="12" spans="1:7" s="112" customFormat="1" ht="36" customHeight="1">
      <c r="A12" s="742" t="s">
        <v>828</v>
      </c>
      <c r="B12" s="779" t="s">
        <v>822</v>
      </c>
      <c r="C12" s="782">
        <v>47668</v>
      </c>
      <c r="D12" s="782">
        <v>45097</v>
      </c>
      <c r="E12" s="782">
        <v>48524</v>
      </c>
      <c r="F12" s="782">
        <v>48140</v>
      </c>
      <c r="G12" s="782">
        <v>55107</v>
      </c>
    </row>
    <row r="13" spans="1:7" s="112" customFormat="1" ht="36.75" customHeight="1">
      <c r="A13" s="780" t="s">
        <v>829</v>
      </c>
      <c r="B13" s="781" t="s">
        <v>823</v>
      </c>
      <c r="C13" s="783">
        <v>110423</v>
      </c>
      <c r="D13" s="783">
        <v>115888</v>
      </c>
      <c r="E13" s="783">
        <v>129952</v>
      </c>
      <c r="F13" s="783">
        <v>131034</v>
      </c>
      <c r="G13" s="783">
        <v>127348</v>
      </c>
    </row>
    <row r="14" spans="1:7" s="112" customFormat="1" ht="8.25" customHeight="1">
      <c r="A14" s="740"/>
      <c r="B14" s="739"/>
      <c r="C14" s="114"/>
      <c r="D14" s="114"/>
      <c r="E14" s="114"/>
      <c r="F14" s="114"/>
      <c r="G14" s="114"/>
    </row>
    <row r="15" spans="1:7" s="112" customFormat="1" ht="8.25" customHeight="1">
      <c r="A15" s="740"/>
      <c r="B15" s="739"/>
      <c r="C15" s="114"/>
      <c r="D15" s="114"/>
      <c r="E15" s="114"/>
      <c r="F15" s="114"/>
      <c r="G15" s="114"/>
    </row>
    <row r="16" spans="1:7" ht="29.25" customHeight="1">
      <c r="A16" s="392" t="s">
        <v>833</v>
      </c>
      <c r="C16" s="583"/>
      <c r="D16" s="583"/>
      <c r="E16" s="11"/>
      <c r="F16" s="11"/>
      <c r="G16" s="617" t="s">
        <v>834</v>
      </c>
    </row>
    <row r="17" spans="1:7" s="112" customFormat="1" ht="23.25" customHeight="1">
      <c r="A17" s="110" t="s">
        <v>830</v>
      </c>
      <c r="B17" s="110" t="s">
        <v>640</v>
      </c>
      <c r="C17" s="111" t="s">
        <v>813</v>
      </c>
      <c r="D17" s="111" t="s">
        <v>814</v>
      </c>
      <c r="E17" s="111" t="s">
        <v>815</v>
      </c>
      <c r="F17" s="111" t="s">
        <v>816</v>
      </c>
      <c r="G17" s="111" t="s">
        <v>817</v>
      </c>
    </row>
    <row r="18" spans="2:7" s="112" customFormat="1" ht="15.75" customHeight="1">
      <c r="B18" s="147" t="s">
        <v>12</v>
      </c>
      <c r="C18" s="196">
        <v>10507</v>
      </c>
      <c r="D18" s="196">
        <v>9876</v>
      </c>
      <c r="E18" s="196">
        <v>10027</v>
      </c>
      <c r="F18" s="196">
        <v>9845</v>
      </c>
      <c r="G18" s="196">
        <v>9544</v>
      </c>
    </row>
    <row r="19" spans="1:7" s="112" customFormat="1" ht="12" customHeight="1">
      <c r="A19" s="742" t="s">
        <v>340</v>
      </c>
      <c r="B19" s="742" t="s">
        <v>819</v>
      </c>
      <c r="C19" s="782">
        <v>1122</v>
      </c>
      <c r="D19" s="782">
        <v>1097</v>
      </c>
      <c r="E19" s="782">
        <v>1149</v>
      </c>
      <c r="F19" s="782">
        <v>1153</v>
      </c>
      <c r="G19" s="782">
        <v>1151</v>
      </c>
    </row>
    <row r="20" spans="1:7" s="112" customFormat="1" ht="12" customHeight="1">
      <c r="A20" s="742" t="s">
        <v>825</v>
      </c>
      <c r="B20" s="742" t="s">
        <v>838</v>
      </c>
      <c r="C20" s="782">
        <v>71</v>
      </c>
      <c r="D20" s="782">
        <v>81</v>
      </c>
      <c r="E20" s="782">
        <v>92</v>
      </c>
      <c r="F20" s="782">
        <v>92</v>
      </c>
      <c r="G20" s="782">
        <v>100</v>
      </c>
    </row>
    <row r="21" spans="1:7" s="112" customFormat="1" ht="12" customHeight="1">
      <c r="A21" s="742" t="s">
        <v>826</v>
      </c>
      <c r="B21" s="742" t="s">
        <v>820</v>
      </c>
      <c r="C21" s="782">
        <v>2025</v>
      </c>
      <c r="D21" s="782">
        <v>1715</v>
      </c>
      <c r="E21" s="782">
        <v>1563</v>
      </c>
      <c r="F21" s="782">
        <v>1617</v>
      </c>
      <c r="G21" s="782">
        <v>1591</v>
      </c>
    </row>
    <row r="22" spans="1:7" s="112" customFormat="1" ht="12" customHeight="1">
      <c r="A22" s="742" t="s">
        <v>334</v>
      </c>
      <c r="B22" s="742" t="s">
        <v>97</v>
      </c>
      <c r="C22" s="782">
        <v>1307</v>
      </c>
      <c r="D22" s="782">
        <v>1176</v>
      </c>
      <c r="E22" s="782">
        <v>1132</v>
      </c>
      <c r="F22" s="782">
        <v>915</v>
      </c>
      <c r="G22" s="782">
        <v>859</v>
      </c>
    </row>
    <row r="23" spans="1:7" s="112" customFormat="1" ht="25.5" customHeight="1">
      <c r="A23" s="742" t="s">
        <v>827</v>
      </c>
      <c r="B23" s="778" t="s">
        <v>821</v>
      </c>
      <c r="C23" s="782">
        <v>2218</v>
      </c>
      <c r="D23" s="782">
        <v>2089</v>
      </c>
      <c r="E23" s="782">
        <v>2234</v>
      </c>
      <c r="F23" s="782">
        <v>2267</v>
      </c>
      <c r="G23" s="782">
        <v>2091</v>
      </c>
    </row>
    <row r="24" spans="1:7" s="112" customFormat="1" ht="36" customHeight="1">
      <c r="A24" s="742" t="s">
        <v>828</v>
      </c>
      <c r="B24" s="779" t="s">
        <v>822</v>
      </c>
      <c r="C24" s="782">
        <v>694</v>
      </c>
      <c r="D24" s="782">
        <v>639</v>
      </c>
      <c r="E24" s="782">
        <v>683</v>
      </c>
      <c r="F24" s="782">
        <v>645</v>
      </c>
      <c r="G24" s="782">
        <v>732</v>
      </c>
    </row>
    <row r="25" spans="1:7" s="112" customFormat="1" ht="36.75" customHeight="1">
      <c r="A25" s="780" t="s">
        <v>829</v>
      </c>
      <c r="B25" s="781" t="s">
        <v>823</v>
      </c>
      <c r="C25" s="783">
        <v>3070</v>
      </c>
      <c r="D25" s="783">
        <v>3080</v>
      </c>
      <c r="E25" s="783">
        <v>3175</v>
      </c>
      <c r="F25" s="783">
        <v>3156</v>
      </c>
      <c r="G25" s="783">
        <v>3022</v>
      </c>
    </row>
    <row r="26" spans="1:7" s="112" customFormat="1" ht="14.25" customHeight="1">
      <c r="A26" s="740" t="s">
        <v>831</v>
      </c>
      <c r="B26" s="739"/>
      <c r="C26" s="114"/>
      <c r="D26" s="114"/>
      <c r="E26" s="114"/>
      <c r="F26" s="114"/>
      <c r="G26" s="114"/>
    </row>
    <row r="27" spans="1:7" s="112" customFormat="1" ht="11.25" customHeight="1">
      <c r="A27" s="740" t="s">
        <v>832</v>
      </c>
      <c r="B27" s="739"/>
      <c r="C27" s="114"/>
      <c r="D27" s="114"/>
      <c r="E27" s="114"/>
      <c r="F27" s="114"/>
      <c r="G27" s="114"/>
    </row>
    <row r="28" ht="12.75">
      <c r="B28" s="44"/>
    </row>
    <row r="29" spans="1:7" ht="25.5" customHeight="1">
      <c r="A29" s="392" t="s">
        <v>812</v>
      </c>
      <c r="B29" s="583"/>
      <c r="C29" s="583"/>
      <c r="D29" s="11"/>
      <c r="E29" s="11"/>
      <c r="G29" s="617" t="s">
        <v>638</v>
      </c>
    </row>
    <row r="30" spans="1:7" s="112" customFormat="1" ht="23.25" customHeight="1">
      <c r="A30" s="110"/>
      <c r="B30" s="110"/>
      <c r="C30" s="111" t="s">
        <v>813</v>
      </c>
      <c r="D30" s="111" t="s">
        <v>814</v>
      </c>
      <c r="E30" s="111" t="s">
        <v>815</v>
      </c>
      <c r="F30" s="111" t="s">
        <v>816</v>
      </c>
      <c r="G30" s="111" t="s">
        <v>817</v>
      </c>
    </row>
    <row r="31" spans="1:7" s="44" customFormat="1" ht="15.75" customHeight="1">
      <c r="A31" s="44" t="s">
        <v>419</v>
      </c>
      <c r="C31" s="618">
        <v>49386.91107495741</v>
      </c>
      <c r="D31" s="618">
        <v>53511.41030524997</v>
      </c>
      <c r="E31" s="618">
        <v>54698.57363869737</v>
      </c>
      <c r="F31" s="618">
        <v>58664.1866866175</v>
      </c>
      <c r="G31" s="618">
        <v>60267.8156725823</v>
      </c>
    </row>
    <row r="32" spans="1:7" s="112" customFormat="1" ht="12" customHeight="1">
      <c r="A32" s="10" t="s">
        <v>99</v>
      </c>
      <c r="B32" s="10"/>
      <c r="C32" s="116">
        <v>49810.92946708464</v>
      </c>
      <c r="D32" s="116">
        <v>51514.4487200937</v>
      </c>
      <c r="E32" s="116">
        <v>52026.96471394314</v>
      </c>
      <c r="F32" s="116">
        <v>54430.19940528248</v>
      </c>
      <c r="G32" s="116">
        <v>56011.960641399426</v>
      </c>
    </row>
    <row r="33" ht="16.5" customHeight="1">
      <c r="A33" s="541" t="s">
        <v>16</v>
      </c>
    </row>
    <row r="34" spans="3:7" ht="12" customHeight="1">
      <c r="C34" s="619"/>
      <c r="D34" s="619"/>
      <c r="E34" s="619"/>
      <c r="F34" s="619"/>
      <c r="G34" s="619"/>
    </row>
    <row r="36" spans="1:7" ht="33" customHeight="1">
      <c r="A36" s="540" t="s">
        <v>13</v>
      </c>
      <c r="B36" s="540"/>
      <c r="C36" s="4"/>
      <c r="D36" s="4"/>
      <c r="E36" s="4"/>
      <c r="F36" s="4"/>
      <c r="G36" s="4"/>
    </row>
    <row r="37" spans="1:7" ht="16.5" customHeight="1">
      <c r="A37" s="9" t="s">
        <v>14</v>
      </c>
      <c r="B37" s="9"/>
      <c r="C37" s="4"/>
      <c r="D37" s="4"/>
      <c r="E37" s="4"/>
      <c r="F37" s="4"/>
      <c r="G37" s="4"/>
    </row>
    <row r="38" spans="1:7" ht="16.5" customHeight="1">
      <c r="A38" s="121" t="s">
        <v>15</v>
      </c>
      <c r="B38" s="9"/>
      <c r="C38" s="4"/>
      <c r="D38" s="4"/>
      <c r="E38" s="4"/>
      <c r="F38" s="4"/>
      <c r="G38" s="4"/>
    </row>
    <row r="39" spans="1:8" ht="37.5" customHeight="1">
      <c r="A39" s="110" t="s">
        <v>830</v>
      </c>
      <c r="B39" s="110" t="s">
        <v>641</v>
      </c>
      <c r="C39" s="122"/>
      <c r="D39" s="111" t="s">
        <v>99</v>
      </c>
      <c r="E39" s="111" t="s">
        <v>419</v>
      </c>
      <c r="F39" s="908" t="s">
        <v>839</v>
      </c>
      <c r="G39" s="870"/>
      <c r="H39" s="112"/>
    </row>
    <row r="40" spans="1:8" ht="6" customHeight="1">
      <c r="A40" s="741"/>
      <c r="B40" s="9"/>
      <c r="C40" s="4"/>
      <c r="D40" s="747"/>
      <c r="E40" s="310"/>
      <c r="F40" s="117"/>
      <c r="G40" s="746"/>
      <c r="H40" s="112"/>
    </row>
    <row r="41" spans="1:7" ht="15.75" customHeight="1">
      <c r="A41" s="742"/>
      <c r="B41" s="743" t="s">
        <v>25</v>
      </c>
      <c r="C41" s="744"/>
      <c r="D41" s="762">
        <v>1</v>
      </c>
      <c r="E41" s="762">
        <v>1</v>
      </c>
      <c r="F41" s="744"/>
      <c r="G41" s="767">
        <f>E41/D41</f>
        <v>1</v>
      </c>
    </row>
    <row r="42" spans="1:7" ht="15" customHeight="1">
      <c r="A42" s="752" t="s">
        <v>340</v>
      </c>
      <c r="B42" s="750" t="s">
        <v>819</v>
      </c>
      <c r="C42" s="751"/>
      <c r="D42" s="763">
        <v>0.0428520125735332</v>
      </c>
      <c r="E42" s="763">
        <v>0.09971244567312396</v>
      </c>
      <c r="F42" s="751"/>
      <c r="G42" s="767">
        <f aca="true" t="shared" si="0" ref="G42:G68">E42/D42</f>
        <v>2.326902277973978</v>
      </c>
    </row>
    <row r="43" spans="1:7" ht="37.5" customHeight="1">
      <c r="A43" s="752" t="s">
        <v>836</v>
      </c>
      <c r="B43" s="904" t="s">
        <v>837</v>
      </c>
      <c r="C43" s="909"/>
      <c r="D43" s="763">
        <v>0.23394063419441222</v>
      </c>
      <c r="E43" s="763">
        <v>0.27823884810576377</v>
      </c>
      <c r="F43" s="751"/>
      <c r="G43" s="767">
        <f t="shared" si="0"/>
        <v>1.1893566462444412</v>
      </c>
    </row>
    <row r="44" spans="1:7" ht="15" customHeight="1">
      <c r="A44" s="752" t="s">
        <v>835</v>
      </c>
      <c r="B44" s="759" t="s">
        <v>840</v>
      </c>
      <c r="C44" s="751"/>
      <c r="D44" s="763">
        <v>0.05442656593528869</v>
      </c>
      <c r="E44" s="763">
        <v>0.05243657399143983</v>
      </c>
      <c r="F44" s="751"/>
      <c r="G44" s="767">
        <f t="shared" si="0"/>
        <v>0.9634371210152246</v>
      </c>
    </row>
    <row r="45" spans="1:7" ht="15" customHeight="1">
      <c r="A45" s="753" t="s">
        <v>826</v>
      </c>
      <c r="B45" s="758" t="s">
        <v>820</v>
      </c>
      <c r="C45" s="748"/>
      <c r="D45" s="765">
        <v>0.17951406825912353</v>
      </c>
      <c r="E45" s="765">
        <v>0.2258022741143239</v>
      </c>
      <c r="F45" s="753"/>
      <c r="G45" s="767">
        <f t="shared" si="0"/>
        <v>1.2578528039840569</v>
      </c>
    </row>
    <row r="46" spans="1:7" ht="16.5" customHeight="1">
      <c r="A46" s="745"/>
      <c r="B46" s="910" t="s">
        <v>841</v>
      </c>
      <c r="C46" s="911"/>
      <c r="D46" s="764">
        <v>0.022810229495007654</v>
      </c>
      <c r="E46" s="764">
        <v>0.044429396900225265</v>
      </c>
      <c r="F46" s="745"/>
      <c r="G46" s="769">
        <f t="shared" si="0"/>
        <v>1.9477838620584365</v>
      </c>
    </row>
    <row r="47" spans="1:7" ht="25.5" customHeight="1">
      <c r="A47" s="749"/>
      <c r="B47" s="902" t="s">
        <v>856</v>
      </c>
      <c r="C47" s="903"/>
      <c r="D47" s="764">
        <v>0.003808061393780243</v>
      </c>
      <c r="E47" s="764">
        <v>0.010943077504622638</v>
      </c>
      <c r="F47" s="745"/>
      <c r="G47" s="769">
        <f t="shared" si="0"/>
        <v>2.873660997823226</v>
      </c>
    </row>
    <row r="48" spans="1:7" ht="15" customHeight="1">
      <c r="A48" s="749"/>
      <c r="B48" s="902" t="s">
        <v>842</v>
      </c>
      <c r="C48" s="903"/>
      <c r="D48" s="764">
        <v>0.026277382075592604</v>
      </c>
      <c r="E48" s="764">
        <v>0.014161300969918508</v>
      </c>
      <c r="F48" s="745"/>
      <c r="G48" s="769">
        <f t="shared" si="0"/>
        <v>0.5389159745510587</v>
      </c>
    </row>
    <row r="49" spans="1:7" ht="25.5" customHeight="1">
      <c r="A49" s="749"/>
      <c r="B49" s="902" t="s">
        <v>1</v>
      </c>
      <c r="C49" s="903"/>
      <c r="D49" s="764">
        <v>0.016217286300094415</v>
      </c>
      <c r="E49" s="764">
        <v>0.1219760221764488</v>
      </c>
      <c r="F49" s="745"/>
      <c r="G49" s="769">
        <f t="shared" si="0"/>
        <v>7.521358377679912</v>
      </c>
    </row>
    <row r="50" spans="1:7" ht="27" customHeight="1">
      <c r="A50" s="749"/>
      <c r="B50" s="902" t="s">
        <v>2</v>
      </c>
      <c r="C50" s="903"/>
      <c r="D50" s="764">
        <v>0.015763922444715042</v>
      </c>
      <c r="E50" s="764">
        <v>0.007755454488862495</v>
      </c>
      <c r="F50" s="745"/>
      <c r="G50" s="769">
        <f t="shared" si="0"/>
        <v>0.4919749203322528</v>
      </c>
    </row>
    <row r="51" spans="1:7" ht="24.75" customHeight="1">
      <c r="A51" s="749"/>
      <c r="B51" s="902" t="s">
        <v>3</v>
      </c>
      <c r="C51" s="903"/>
      <c r="D51" s="764">
        <v>0.02664269355404176</v>
      </c>
      <c r="E51" s="764">
        <v>0.011181995917088043</v>
      </c>
      <c r="F51" s="745"/>
      <c r="G51" s="769">
        <f t="shared" si="0"/>
        <v>0.41970215565504293</v>
      </c>
    </row>
    <row r="52" spans="1:7" ht="27" customHeight="1">
      <c r="A52" s="749"/>
      <c r="B52" s="902" t="s">
        <v>4</v>
      </c>
      <c r="C52" s="903"/>
      <c r="D52" s="764">
        <v>0.029037829137198407</v>
      </c>
      <c r="E52" s="764">
        <v>0.011869050463665425</v>
      </c>
      <c r="F52" s="745"/>
      <c r="G52" s="769">
        <f t="shared" si="0"/>
        <v>0.40874441431507647</v>
      </c>
    </row>
    <row r="53" spans="1:7" ht="14.25" customHeight="1">
      <c r="A53" s="749"/>
      <c r="B53" s="760" t="s">
        <v>843</v>
      </c>
      <c r="C53" s="761"/>
      <c r="D53" s="764">
        <v>0.028961862655114048</v>
      </c>
      <c r="E53" s="764">
        <v>0.001406962072320638</v>
      </c>
      <c r="F53" s="745"/>
      <c r="G53" s="769">
        <f t="shared" si="0"/>
        <v>0.048579819919565795</v>
      </c>
    </row>
    <row r="54" spans="1:7" ht="25.5" customHeight="1">
      <c r="A54" s="749"/>
      <c r="B54" s="902" t="s">
        <v>844</v>
      </c>
      <c r="C54" s="903"/>
      <c r="D54" s="764">
        <v>0.009994801203579344</v>
      </c>
      <c r="E54" s="764">
        <v>0.0020790136211721114</v>
      </c>
      <c r="F54" s="745"/>
      <c r="G54" s="769">
        <f t="shared" si="0"/>
        <v>0.20800950202266894</v>
      </c>
    </row>
    <row r="55" spans="1:7" ht="15" customHeight="1">
      <c r="A55" s="752" t="s">
        <v>334</v>
      </c>
      <c r="B55" s="752" t="s">
        <v>97</v>
      </c>
      <c r="C55" s="753"/>
      <c r="D55" s="765">
        <v>0.10765722259116142</v>
      </c>
      <c r="E55" s="765">
        <v>0.12586819467619914</v>
      </c>
      <c r="F55" s="753"/>
      <c r="G55" s="767">
        <f t="shared" si="0"/>
        <v>1.169156993341688</v>
      </c>
    </row>
    <row r="56" spans="1:7" ht="27.75" customHeight="1">
      <c r="A56" s="752" t="s">
        <v>6</v>
      </c>
      <c r="B56" s="904" t="s">
        <v>845</v>
      </c>
      <c r="C56" s="905"/>
      <c r="D56" s="765">
        <v>0.21448077294803977</v>
      </c>
      <c r="E56" s="765">
        <v>0.17515535045405728</v>
      </c>
      <c r="F56" s="753"/>
      <c r="G56" s="767">
        <f t="shared" si="0"/>
        <v>0.8166482619702723</v>
      </c>
    </row>
    <row r="57" spans="1:7" ht="12.75">
      <c r="A57" s="749"/>
      <c r="B57" s="900" t="s">
        <v>846</v>
      </c>
      <c r="C57" s="901"/>
      <c r="D57" s="764">
        <v>0.12350113769124632</v>
      </c>
      <c r="E57" s="764">
        <v>0.10883718384041095</v>
      </c>
      <c r="F57" s="745"/>
      <c r="G57" s="769">
        <f t="shared" si="0"/>
        <v>0.881264625371344</v>
      </c>
    </row>
    <row r="58" spans="1:7" ht="12.75">
      <c r="A58" s="749"/>
      <c r="B58" s="754" t="s">
        <v>847</v>
      </c>
      <c r="C58" s="748"/>
      <c r="D58" s="764">
        <v>0.039193194403881186</v>
      </c>
      <c r="E58" s="764">
        <v>0.016020501231572084</v>
      </c>
      <c r="F58" s="745"/>
      <c r="G58" s="769">
        <f t="shared" si="0"/>
        <v>0.408757221125758</v>
      </c>
    </row>
    <row r="59" spans="1:7" ht="12.75">
      <c r="A59" s="749"/>
      <c r="B59" s="754" t="s">
        <v>848</v>
      </c>
      <c r="C59" s="748"/>
      <c r="D59" s="764">
        <v>0.051786440852912265</v>
      </c>
      <c r="E59" s="764">
        <v>0.050297665382074266</v>
      </c>
      <c r="F59" s="745"/>
      <c r="G59" s="769">
        <f t="shared" si="0"/>
        <v>0.971251635634383</v>
      </c>
    </row>
    <row r="60" spans="1:7" ht="12.75">
      <c r="A60" s="752" t="s">
        <v>5</v>
      </c>
      <c r="B60" s="755" t="s">
        <v>849</v>
      </c>
      <c r="C60" s="756"/>
      <c r="D60" s="765">
        <v>0.02719252310859929</v>
      </c>
      <c r="E60" s="765">
        <v>0.010785474400977135</v>
      </c>
      <c r="F60" s="745"/>
      <c r="G60" s="767">
        <f t="shared" si="0"/>
        <v>0.39663382312494444</v>
      </c>
    </row>
    <row r="61" spans="1:7" ht="12.75">
      <c r="A61" s="752" t="s">
        <v>7</v>
      </c>
      <c r="B61" s="755" t="s">
        <v>850</v>
      </c>
      <c r="C61" s="756"/>
      <c r="D61" s="765">
        <v>0.039505561858675806</v>
      </c>
      <c r="E61" s="765">
        <v>0.009866063085090937</v>
      </c>
      <c r="F61" s="745"/>
      <c r="G61" s="767">
        <f t="shared" si="0"/>
        <v>0.24973858416151734</v>
      </c>
    </row>
    <row r="62" spans="1:7" ht="12.75">
      <c r="A62" s="752" t="s">
        <v>8</v>
      </c>
      <c r="B62" s="755" t="s">
        <v>268</v>
      </c>
      <c r="C62" s="756"/>
      <c r="D62" s="765">
        <v>0.06734530410220921</v>
      </c>
      <c r="E62" s="765">
        <v>0.04200127480397824</v>
      </c>
      <c r="F62" s="745"/>
      <c r="G62" s="767">
        <f t="shared" si="0"/>
        <v>0.6236704305356374</v>
      </c>
    </row>
    <row r="63" spans="1:7" ht="12.75">
      <c r="A63" s="752" t="s">
        <v>9</v>
      </c>
      <c r="B63" s="906" t="s">
        <v>851</v>
      </c>
      <c r="C63" s="907"/>
      <c r="D63" s="765">
        <v>0.05045632323293348</v>
      </c>
      <c r="E63" s="765">
        <v>0.031486830077569056</v>
      </c>
      <c r="F63" s="745"/>
      <c r="G63" s="767">
        <f t="shared" si="0"/>
        <v>0.6240413105847792</v>
      </c>
    </row>
    <row r="64" spans="1:7" ht="25.5" customHeight="1">
      <c r="A64" s="752" t="s">
        <v>10</v>
      </c>
      <c r="B64" s="906" t="s">
        <v>852</v>
      </c>
      <c r="C64" s="907"/>
      <c r="D64" s="765">
        <v>0.18637687274575976</v>
      </c>
      <c r="E64" s="765">
        <v>0.20396241205582868</v>
      </c>
      <c r="F64" s="745"/>
      <c r="G64" s="767">
        <f t="shared" si="0"/>
        <v>1.0943547289478224</v>
      </c>
    </row>
    <row r="65" spans="1:7" ht="12.75">
      <c r="A65" s="749"/>
      <c r="B65" s="754" t="s">
        <v>853</v>
      </c>
      <c r="C65" s="748"/>
      <c r="D65" s="764">
        <v>0.06599698087404272</v>
      </c>
      <c r="E65" s="764">
        <v>0.03833186897168683</v>
      </c>
      <c r="F65" s="745"/>
      <c r="G65" s="769">
        <f t="shared" si="0"/>
        <v>0.5808124623889143</v>
      </c>
    </row>
    <row r="66" spans="1:7" ht="12.75">
      <c r="A66" s="749"/>
      <c r="B66" s="754" t="s">
        <v>270</v>
      </c>
      <c r="C66" s="748"/>
      <c r="D66" s="764">
        <v>0.03662482249609747</v>
      </c>
      <c r="E66" s="764">
        <v>0.018374450521190185</v>
      </c>
      <c r="F66" s="745"/>
      <c r="G66" s="769">
        <f t="shared" si="0"/>
        <v>0.501693913278298</v>
      </c>
    </row>
    <row r="67" spans="1:7" ht="12.75">
      <c r="A67" s="749"/>
      <c r="B67" s="754" t="s">
        <v>854</v>
      </c>
      <c r="C67" s="748"/>
      <c r="D67" s="764">
        <v>0.08375506937561952</v>
      </c>
      <c r="E67" s="764">
        <v>0.14725609256295166</v>
      </c>
      <c r="F67" s="745"/>
      <c r="G67" s="769">
        <f t="shared" si="0"/>
        <v>1.7581752801439003</v>
      </c>
    </row>
    <row r="68" spans="1:7" ht="25.5" customHeight="1">
      <c r="A68" s="770" t="s">
        <v>11</v>
      </c>
      <c r="B68" s="898" t="s">
        <v>855</v>
      </c>
      <c r="C68" s="899"/>
      <c r="D68" s="766">
        <v>0.030192772644675885</v>
      </c>
      <c r="E68" s="766">
        <v>0.022923106667411895</v>
      </c>
      <c r="F68" s="757"/>
      <c r="G68" s="768">
        <f t="shared" si="0"/>
        <v>0.7592249621186776</v>
      </c>
    </row>
    <row r="69" spans="1:7" ht="15" customHeight="1">
      <c r="A69" s="541" t="s">
        <v>16</v>
      </c>
      <c r="B69" s="245"/>
      <c r="C69" s="4"/>
      <c r="D69" s="4"/>
      <c r="E69" s="4"/>
      <c r="F69" s="4"/>
      <c r="G69" s="4"/>
    </row>
    <row r="70" spans="1:7" ht="18.75" customHeight="1">
      <c r="A70" s="112"/>
      <c r="C70" s="4"/>
      <c r="D70" s="4"/>
      <c r="E70" s="4"/>
      <c r="F70" s="4"/>
      <c r="G70" s="4"/>
    </row>
  </sheetData>
  <sheetProtection/>
  <mergeCells count="15">
    <mergeCell ref="B49:C49"/>
    <mergeCell ref="B50:C50"/>
    <mergeCell ref="B51:C51"/>
    <mergeCell ref="B52:C52"/>
    <mergeCell ref="F39:G39"/>
    <mergeCell ref="B43:C43"/>
    <mergeCell ref="B47:C47"/>
    <mergeCell ref="B48:C48"/>
    <mergeCell ref="B46:C46"/>
    <mergeCell ref="B68:C68"/>
    <mergeCell ref="B57:C57"/>
    <mergeCell ref="B54:C54"/>
    <mergeCell ref="B56:C56"/>
    <mergeCell ref="B63:C63"/>
    <mergeCell ref="B64:C64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territorial.&amp;R&amp;7
&amp;P</oddFooter>
  </headerFooter>
  <rowBreaks count="1" manualBreakCount="1">
    <brk id="35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69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7.8515625" style="0" customWidth="1"/>
    <col min="2" max="3" width="8.140625" style="0" customWidth="1"/>
    <col min="4" max="4" width="9.00390625" style="0" customWidth="1"/>
    <col min="5" max="5" width="10.57421875" style="0" customWidth="1"/>
    <col min="6" max="6" width="17.28125" style="0" customWidth="1"/>
    <col min="7" max="8" width="8.140625" style="0" customWidth="1"/>
    <col min="9" max="9" width="11.421875" style="544" customWidth="1"/>
    <col min="10" max="10" width="9.421875" style="544" customWidth="1"/>
    <col min="11" max="17" width="11.421875" style="233" customWidth="1"/>
    <col min="18" max="20" width="11.421875" style="544" customWidth="1"/>
    <col min="21" max="21" width="11.421875" style="331" customWidth="1"/>
  </cols>
  <sheetData>
    <row r="1" spans="2:21" s="1" customFormat="1" ht="13.5" customHeight="1">
      <c r="B1" s="3"/>
      <c r="C1" s="3"/>
      <c r="D1" s="3"/>
      <c r="I1" s="400"/>
      <c r="J1" s="283"/>
      <c r="K1" s="46"/>
      <c r="L1" s="46"/>
      <c r="M1" s="46"/>
      <c r="N1" s="46"/>
      <c r="O1" s="46"/>
      <c r="P1" s="46"/>
      <c r="Q1" s="46"/>
      <c r="R1" s="400"/>
      <c r="S1" s="400"/>
      <c r="T1" s="400"/>
      <c r="U1" s="328"/>
    </row>
    <row r="2" spans="1:21" s="1" customFormat="1" ht="21" customHeight="1">
      <c r="A2" s="261" t="s">
        <v>905</v>
      </c>
      <c r="B2" s="260"/>
      <c r="C2" s="260"/>
      <c r="D2" s="260"/>
      <c r="E2" s="261"/>
      <c r="F2" s="260"/>
      <c r="G2" s="260"/>
      <c r="H2" s="260"/>
      <c r="I2" s="597"/>
      <c r="J2" s="400"/>
      <c r="K2" s="46"/>
      <c r="L2" s="46"/>
      <c r="M2" s="46"/>
      <c r="N2" s="46"/>
      <c r="O2" s="46"/>
      <c r="P2" s="46"/>
      <c r="Q2" s="46"/>
      <c r="R2" s="400"/>
      <c r="S2" s="400"/>
      <c r="T2" s="400"/>
      <c r="U2" s="328"/>
    </row>
    <row r="3" spans="1:21" s="44" customFormat="1" ht="12.75" customHeight="1">
      <c r="A3" s="1"/>
      <c r="B3" s="1"/>
      <c r="C3" s="119"/>
      <c r="D3" s="119"/>
      <c r="E3" s="119"/>
      <c r="F3" s="3"/>
      <c r="G3" s="3"/>
      <c r="H3" s="1"/>
      <c r="I3" s="400"/>
      <c r="J3" s="400"/>
      <c r="K3" s="45"/>
      <c r="L3" s="45"/>
      <c r="M3" s="45"/>
      <c r="N3" s="45"/>
      <c r="O3" s="45"/>
      <c r="P3" s="45"/>
      <c r="Q3" s="45"/>
      <c r="R3" s="543"/>
      <c r="S3" s="543"/>
      <c r="T3" s="543"/>
      <c r="U3" s="330"/>
    </row>
    <row r="4" spans="1:21" s="108" customFormat="1" ht="18.75">
      <c r="A4" s="319" t="s">
        <v>441</v>
      </c>
      <c r="B4" s="120"/>
      <c r="C4" s="120"/>
      <c r="D4" s="120"/>
      <c r="E4" s="120"/>
      <c r="F4" s="120"/>
      <c r="G4" s="120"/>
      <c r="H4" s="120"/>
      <c r="I4" s="400"/>
      <c r="J4" s="400"/>
      <c r="K4" s="46"/>
      <c r="L4" s="46"/>
      <c r="M4" s="46"/>
      <c r="N4" s="46"/>
      <c r="O4" s="46"/>
      <c r="P4" s="46"/>
      <c r="Q4" s="46"/>
      <c r="R4" s="400"/>
      <c r="S4" s="400"/>
      <c r="T4" s="400"/>
      <c r="U4" s="328"/>
    </row>
    <row r="5" ht="9.75" customHeight="1"/>
    <row r="6" spans="1:8" ht="32.25" customHeight="1">
      <c r="A6" s="648" t="s">
        <v>645</v>
      </c>
      <c r="B6" s="11"/>
      <c r="C6" s="11"/>
      <c r="F6" s="912" t="s">
        <v>646</v>
      </c>
      <c r="G6" s="865"/>
      <c r="H6" s="865"/>
    </row>
    <row r="7" spans="1:21" s="112" customFormat="1" ht="23.25" customHeight="1">
      <c r="A7" s="110" t="s">
        <v>174</v>
      </c>
      <c r="B7" s="111" t="s">
        <v>175</v>
      </c>
      <c r="C7" s="111" t="s">
        <v>21</v>
      </c>
      <c r="F7" s="110" t="s">
        <v>174</v>
      </c>
      <c r="G7" s="111" t="s">
        <v>175</v>
      </c>
      <c r="H7" s="111" t="s">
        <v>21</v>
      </c>
      <c r="I7" s="543"/>
      <c r="J7" s="543"/>
      <c r="K7" s="45"/>
      <c r="L7" s="45"/>
      <c r="M7" s="45"/>
      <c r="N7" s="45"/>
      <c r="O7" s="45"/>
      <c r="P7" s="45"/>
      <c r="Q7" s="45"/>
      <c r="R7" s="543"/>
      <c r="S7" s="543"/>
      <c r="T7" s="543"/>
      <c r="U7" s="330"/>
    </row>
    <row r="8" spans="1:21" s="112" customFormat="1" ht="18" customHeight="1">
      <c r="A8" s="9" t="s">
        <v>176</v>
      </c>
      <c r="B8" s="113">
        <v>18818</v>
      </c>
      <c r="C8" s="9"/>
      <c r="F8" s="9" t="s">
        <v>176</v>
      </c>
      <c r="G8" s="113">
        <v>18650</v>
      </c>
      <c r="H8" s="9"/>
      <c r="I8" s="543"/>
      <c r="J8" s="543"/>
      <c r="K8" s="45"/>
      <c r="L8" s="45"/>
      <c r="M8" s="45"/>
      <c r="N8" s="45"/>
      <c r="O8" s="45"/>
      <c r="P8" s="45"/>
      <c r="Q8" s="45"/>
      <c r="R8" s="543"/>
      <c r="S8" s="543"/>
      <c r="T8" s="543"/>
      <c r="U8" s="330"/>
    </row>
    <row r="9" spans="1:21" s="112" customFormat="1" ht="14.25" customHeight="1">
      <c r="A9" s="9" t="s">
        <v>177</v>
      </c>
      <c r="B9" s="114">
        <v>13778</v>
      </c>
      <c r="C9" s="115">
        <f>B9/B8</f>
        <v>0.7321713253268147</v>
      </c>
      <c r="D9" s="118"/>
      <c r="F9" s="9" t="s">
        <v>177</v>
      </c>
      <c r="G9" s="114">
        <v>13642</v>
      </c>
      <c r="H9" s="115">
        <f>G9/G8</f>
        <v>0.7314745308310991</v>
      </c>
      <c r="I9" s="650"/>
      <c r="J9" s="543"/>
      <c r="K9" s="45"/>
      <c r="L9" s="45"/>
      <c r="M9" s="45"/>
      <c r="N9" s="45"/>
      <c r="O9" s="45"/>
      <c r="P9" s="45"/>
      <c r="Q9" s="45"/>
      <c r="R9" s="543"/>
      <c r="S9" s="543"/>
      <c r="T9" s="543"/>
      <c r="U9" s="330"/>
    </row>
    <row r="10" spans="1:21" s="112" customFormat="1" ht="14.25" customHeight="1">
      <c r="A10" s="9" t="s">
        <v>178</v>
      </c>
      <c r="B10" s="114">
        <f>B8-B9</f>
        <v>5040</v>
      </c>
      <c r="C10" s="115">
        <f>B10/B8</f>
        <v>0.2678286746731853</v>
      </c>
      <c r="F10" s="9" t="s">
        <v>178</v>
      </c>
      <c r="G10" s="114">
        <f>G8-G9</f>
        <v>5008</v>
      </c>
      <c r="H10" s="115">
        <f>G10/G8</f>
        <v>0.2685254691689008</v>
      </c>
      <c r="I10" s="543"/>
      <c r="J10" s="543"/>
      <c r="K10" s="45"/>
      <c r="L10" s="45"/>
      <c r="M10" s="45"/>
      <c r="N10" s="45"/>
      <c r="O10" s="45"/>
      <c r="P10" s="45"/>
      <c r="Q10" s="45"/>
      <c r="R10" s="543"/>
      <c r="S10" s="543"/>
      <c r="T10" s="543"/>
      <c r="U10" s="330"/>
    </row>
    <row r="11" spans="1:21" s="112" customFormat="1" ht="14.25" customHeight="1">
      <c r="A11" s="9" t="s">
        <v>179</v>
      </c>
      <c r="B11" s="114">
        <v>318</v>
      </c>
      <c r="C11" s="9"/>
      <c r="F11" s="9" t="s">
        <v>179</v>
      </c>
      <c r="G11" s="114">
        <v>418</v>
      </c>
      <c r="H11" s="9"/>
      <c r="I11" s="543"/>
      <c r="J11" s="543"/>
      <c r="K11" s="45"/>
      <c r="L11" s="45"/>
      <c r="M11" s="45"/>
      <c r="N11" s="45"/>
      <c r="O11" s="45"/>
      <c r="P11" s="45"/>
      <c r="Q11" s="45"/>
      <c r="R11" s="543"/>
      <c r="S11" s="543"/>
      <c r="T11" s="543"/>
      <c r="U11" s="330"/>
    </row>
    <row r="12" spans="1:21" s="112" customFormat="1" ht="14.25" customHeight="1">
      <c r="A12" s="7" t="s">
        <v>180</v>
      </c>
      <c r="B12" s="198">
        <v>193</v>
      </c>
      <c r="C12" s="7"/>
      <c r="F12" s="7" t="s">
        <v>180</v>
      </c>
      <c r="G12" s="198">
        <v>215</v>
      </c>
      <c r="H12" s="7"/>
      <c r="I12" s="543"/>
      <c r="J12" s="543"/>
      <c r="K12" s="45"/>
      <c r="L12" s="45"/>
      <c r="M12" s="45"/>
      <c r="N12" s="45"/>
      <c r="O12" s="45"/>
      <c r="P12" s="45"/>
      <c r="Q12" s="45"/>
      <c r="R12" s="543"/>
      <c r="S12" s="543"/>
      <c r="T12" s="543"/>
      <c r="U12" s="330"/>
    </row>
    <row r="13" spans="2:21" s="112" customFormat="1" ht="8.25" customHeight="1">
      <c r="B13" s="301">
        <f>SUM(B15:B35)</f>
        <v>13545</v>
      </c>
      <c r="G13" s="301">
        <f>SUM(G15:G35)</f>
        <v>13009</v>
      </c>
      <c r="I13" s="543"/>
      <c r="J13" s="543"/>
      <c r="K13" s="45"/>
      <c r="L13" s="45"/>
      <c r="M13" s="45"/>
      <c r="N13" s="45"/>
      <c r="O13" s="45"/>
      <c r="P13" s="45"/>
      <c r="Q13" s="45"/>
      <c r="R13" s="543"/>
      <c r="S13" s="543"/>
      <c r="T13" s="543"/>
      <c r="U13" s="330"/>
    </row>
    <row r="14" spans="1:21" s="112" customFormat="1" ht="23.25" customHeight="1">
      <c r="A14" s="141" t="s">
        <v>181</v>
      </c>
      <c r="B14" s="8" t="s">
        <v>175</v>
      </c>
      <c r="C14" s="8" t="s">
        <v>21</v>
      </c>
      <c r="D14" s="117"/>
      <c r="F14" s="141" t="s">
        <v>181</v>
      </c>
      <c r="G14" s="8" t="s">
        <v>175</v>
      </c>
      <c r="H14" s="8" t="s">
        <v>21</v>
      </c>
      <c r="I14" s="651"/>
      <c r="J14" s="543"/>
      <c r="K14" s="45"/>
      <c r="L14" s="45"/>
      <c r="M14" s="45"/>
      <c r="N14" s="45"/>
      <c r="O14" s="45"/>
      <c r="P14" s="45"/>
      <c r="Q14" s="45"/>
      <c r="R14" s="543"/>
      <c r="S14" s="543"/>
      <c r="T14" s="543"/>
      <c r="U14" s="330"/>
    </row>
    <row r="15" spans="1:21" s="112" customFormat="1" ht="13.5" customHeight="1">
      <c r="A15" s="140" t="s">
        <v>184</v>
      </c>
      <c r="B15" s="212">
        <v>4909</v>
      </c>
      <c r="C15" s="652">
        <f>B15/B$13</f>
        <v>0.362421557770395</v>
      </c>
      <c r="D15" s="656"/>
      <c r="F15" s="653" t="s">
        <v>184</v>
      </c>
      <c r="G15" s="293">
        <v>5332</v>
      </c>
      <c r="H15" s="652">
        <f>G15/G$13</f>
        <v>0.40987008993773544</v>
      </c>
      <c r="I15" s="400"/>
      <c r="J15" s="543"/>
      <c r="K15" s="45"/>
      <c r="L15" s="45"/>
      <c r="M15" s="45"/>
      <c r="N15" s="45"/>
      <c r="O15" s="45"/>
      <c r="P15" s="45"/>
      <c r="Q15" s="45"/>
      <c r="R15" s="543"/>
      <c r="S15" s="543"/>
      <c r="T15" s="543"/>
      <c r="U15" s="330"/>
    </row>
    <row r="16" spans="1:21" s="112" customFormat="1" ht="13.5" customHeight="1">
      <c r="A16" s="140" t="s">
        <v>182</v>
      </c>
      <c r="B16" s="200">
        <v>5725</v>
      </c>
      <c r="C16" s="299">
        <v>0.42266519010705056</v>
      </c>
      <c r="D16" s="117"/>
      <c r="F16" s="654" t="s">
        <v>182</v>
      </c>
      <c r="G16" s="271">
        <v>4909</v>
      </c>
      <c r="H16" s="299">
        <v>0.3773541394419248</v>
      </c>
      <c r="I16" s="400"/>
      <c r="J16" s="543"/>
      <c r="K16" s="45"/>
      <c r="L16" s="45"/>
      <c r="M16" s="45"/>
      <c r="N16" s="45"/>
      <c r="O16" s="45"/>
      <c r="P16" s="45"/>
      <c r="Q16" s="45"/>
      <c r="R16" s="543"/>
      <c r="S16" s="543"/>
      <c r="T16" s="543"/>
      <c r="U16" s="330"/>
    </row>
    <row r="17" spans="1:21" s="112" customFormat="1" ht="13.5" customHeight="1">
      <c r="A17" s="140" t="s">
        <v>185</v>
      </c>
      <c r="B17" s="200">
        <v>1475</v>
      </c>
      <c r="C17" s="299">
        <v>0.10889627168696936</v>
      </c>
      <c r="D17" s="117"/>
      <c r="F17" s="654" t="s">
        <v>987</v>
      </c>
      <c r="G17" s="271">
        <v>1165</v>
      </c>
      <c r="H17" s="299">
        <v>0.0895533861173034</v>
      </c>
      <c r="I17" s="400"/>
      <c r="J17" s="543"/>
      <c r="K17" s="45"/>
      <c r="L17" s="45"/>
      <c r="M17" s="45"/>
      <c r="N17" s="45"/>
      <c r="O17" s="45"/>
      <c r="P17" s="45"/>
      <c r="Q17" s="45"/>
      <c r="R17" s="543"/>
      <c r="S17" s="543"/>
      <c r="T17" s="543"/>
      <c r="U17" s="330"/>
    </row>
    <row r="18" spans="1:21" s="112" customFormat="1" ht="13.5" customHeight="1">
      <c r="A18" s="236" t="s">
        <v>183</v>
      </c>
      <c r="B18" s="271">
        <v>694</v>
      </c>
      <c r="C18" s="299">
        <v>0.051236618678479146</v>
      </c>
      <c r="D18" s="117"/>
      <c r="F18" s="655" t="s">
        <v>988</v>
      </c>
      <c r="G18" s="271">
        <v>759</v>
      </c>
      <c r="H18" s="299">
        <v>0.05834422323007149</v>
      </c>
      <c r="I18" s="400"/>
      <c r="J18" s="543"/>
      <c r="K18" s="45"/>
      <c r="L18" s="45"/>
      <c r="M18" s="45"/>
      <c r="N18" s="45"/>
      <c r="O18" s="45"/>
      <c r="P18" s="45"/>
      <c r="Q18" s="45"/>
      <c r="R18" s="543"/>
      <c r="S18" s="543"/>
      <c r="T18" s="543"/>
      <c r="U18" s="330"/>
    </row>
    <row r="19" spans="1:21" s="112" customFormat="1" ht="13.5" customHeight="1">
      <c r="A19" s="236" t="s">
        <v>186</v>
      </c>
      <c r="B19" s="271">
        <v>687</v>
      </c>
      <c r="C19" s="299">
        <v>0.050719822812846066</v>
      </c>
      <c r="D19" s="117"/>
      <c r="E19" s="9"/>
      <c r="F19" s="655" t="s">
        <v>186</v>
      </c>
      <c r="G19" s="271">
        <v>516</v>
      </c>
      <c r="H19" s="299">
        <v>0.039664847413329235</v>
      </c>
      <c r="I19" s="400"/>
      <c r="J19" s="543"/>
      <c r="K19" s="45"/>
      <c r="L19" s="45"/>
      <c r="M19" s="45"/>
      <c r="N19" s="45"/>
      <c r="O19" s="45"/>
      <c r="P19" s="45"/>
      <c r="Q19" s="45"/>
      <c r="R19" s="543"/>
      <c r="S19" s="543"/>
      <c r="T19" s="543"/>
      <c r="U19" s="330"/>
    </row>
    <row r="20" spans="1:21" s="112" customFormat="1" ht="13.5" customHeight="1">
      <c r="A20" s="236" t="s">
        <v>984</v>
      </c>
      <c r="B20" s="271">
        <v>6</v>
      </c>
      <c r="C20" s="299">
        <v>0.00044296788482834997</v>
      </c>
      <c r="D20" s="117"/>
      <c r="E20" s="9"/>
      <c r="F20" s="655" t="s">
        <v>989</v>
      </c>
      <c r="G20" s="271">
        <v>134</v>
      </c>
      <c r="H20" s="299">
        <v>0.010300561149973096</v>
      </c>
      <c r="I20" s="400"/>
      <c r="J20" s="543"/>
      <c r="K20" s="45"/>
      <c r="L20" s="45"/>
      <c r="M20" s="45"/>
      <c r="N20" s="45"/>
      <c r="O20" s="45"/>
      <c r="P20" s="45"/>
      <c r="Q20" s="45"/>
      <c r="R20" s="543"/>
      <c r="S20" s="543"/>
      <c r="T20" s="543"/>
      <c r="U20" s="330"/>
    </row>
    <row r="21" spans="1:21" s="112" customFormat="1" ht="13.5" customHeight="1">
      <c r="A21" s="236" t="s">
        <v>985</v>
      </c>
      <c r="B21" s="117">
        <v>34</v>
      </c>
      <c r="C21" s="299">
        <v>0.0025101513473606498</v>
      </c>
      <c r="D21" s="117"/>
      <c r="E21" s="9"/>
      <c r="F21" s="655" t="s">
        <v>990</v>
      </c>
      <c r="G21" s="271">
        <v>121</v>
      </c>
      <c r="H21" s="299">
        <v>0.009301252978707049</v>
      </c>
      <c r="I21" s="400"/>
      <c r="J21" s="543"/>
      <c r="K21" s="45"/>
      <c r="L21" s="45"/>
      <c r="M21" s="45"/>
      <c r="N21" s="45"/>
      <c r="O21" s="45"/>
      <c r="P21" s="45"/>
      <c r="Q21" s="45"/>
      <c r="R21" s="543"/>
      <c r="S21" s="543"/>
      <c r="T21" s="543"/>
      <c r="U21" s="330"/>
    </row>
    <row r="22" spans="1:21" s="112" customFormat="1" ht="13.5" customHeight="1">
      <c r="A22" s="199" t="s">
        <v>986</v>
      </c>
      <c r="B22" s="22">
        <v>15</v>
      </c>
      <c r="C22" s="622">
        <v>0.0011074197120708748</v>
      </c>
      <c r="D22" s="117"/>
      <c r="E22" s="9"/>
      <c r="F22" s="236" t="s">
        <v>991</v>
      </c>
      <c r="G22" s="271">
        <v>37</v>
      </c>
      <c r="H22" s="299">
        <v>0.002844184795141825</v>
      </c>
      <c r="I22" s="400"/>
      <c r="J22" s="543"/>
      <c r="K22" s="45"/>
      <c r="L22" s="45"/>
      <c r="M22" s="45"/>
      <c r="N22" s="45"/>
      <c r="O22" s="45"/>
      <c r="P22" s="45"/>
      <c r="Q22" s="45"/>
      <c r="R22" s="543"/>
      <c r="S22" s="543"/>
      <c r="T22" s="543"/>
      <c r="U22" s="330"/>
    </row>
    <row r="23" spans="1:21" s="112" customFormat="1" ht="13.5" customHeight="1">
      <c r="A23" s="236"/>
      <c r="B23" s="117"/>
      <c r="C23" s="299"/>
      <c r="D23" s="117"/>
      <c r="E23" s="9"/>
      <c r="F23" s="236" t="s">
        <v>661</v>
      </c>
      <c r="G23" s="271">
        <v>12</v>
      </c>
      <c r="H23" s="299">
        <v>0.0009224383119378892</v>
      </c>
      <c r="I23" s="400"/>
      <c r="J23" s="543"/>
      <c r="K23" s="45"/>
      <c r="L23" s="45"/>
      <c r="M23" s="45"/>
      <c r="N23" s="45"/>
      <c r="O23" s="45"/>
      <c r="P23" s="45"/>
      <c r="Q23" s="45"/>
      <c r="R23" s="543"/>
      <c r="S23" s="543"/>
      <c r="T23" s="543"/>
      <c r="U23" s="330"/>
    </row>
    <row r="24" spans="1:21" s="112" customFormat="1" ht="13.5" customHeight="1">
      <c r="A24" s="140"/>
      <c r="B24" s="155"/>
      <c r="C24" s="299"/>
      <c r="D24" s="155"/>
      <c r="F24" s="236" t="s">
        <v>992</v>
      </c>
      <c r="G24" s="271">
        <v>9</v>
      </c>
      <c r="H24" s="299">
        <v>0.0006918287339534168</v>
      </c>
      <c r="I24" s="400"/>
      <c r="J24" s="543"/>
      <c r="K24" s="45"/>
      <c r="L24" s="45"/>
      <c r="M24" s="45"/>
      <c r="N24" s="45"/>
      <c r="O24" s="45"/>
      <c r="P24" s="45"/>
      <c r="Q24" s="45"/>
      <c r="R24" s="543"/>
      <c r="S24" s="543"/>
      <c r="T24" s="543"/>
      <c r="U24" s="330"/>
    </row>
    <row r="25" spans="1:21" s="112" customFormat="1" ht="13.5" customHeight="1">
      <c r="A25" s="140"/>
      <c r="B25" s="155"/>
      <c r="C25" s="299"/>
      <c r="D25" s="155"/>
      <c r="F25" s="236" t="s">
        <v>993</v>
      </c>
      <c r="G25" s="271">
        <v>8</v>
      </c>
      <c r="H25" s="299">
        <v>0.0006149588746252595</v>
      </c>
      <c r="I25" s="400"/>
      <c r="J25" s="543"/>
      <c r="K25" s="45"/>
      <c r="L25" s="45"/>
      <c r="M25" s="45"/>
      <c r="N25" s="45"/>
      <c r="O25" s="45"/>
      <c r="P25" s="45"/>
      <c r="Q25" s="45"/>
      <c r="R25" s="543"/>
      <c r="S25" s="543"/>
      <c r="T25" s="543"/>
      <c r="U25" s="330"/>
    </row>
    <row r="26" spans="1:9" ht="13.5" customHeight="1">
      <c r="A26" s="236"/>
      <c r="B26" s="117"/>
      <c r="C26" s="299"/>
      <c r="D26" s="117"/>
      <c r="E26" s="9"/>
      <c r="F26" s="236" t="s">
        <v>994</v>
      </c>
      <c r="G26" s="271">
        <v>6</v>
      </c>
      <c r="H26" s="299">
        <v>0.0004612191559689446</v>
      </c>
      <c r="I26" s="595"/>
    </row>
    <row r="27" spans="1:9" ht="13.5" customHeight="1">
      <c r="A27" s="236"/>
      <c r="B27" s="117"/>
      <c r="C27" s="299"/>
      <c r="D27" s="117"/>
      <c r="E27" s="9"/>
      <c r="F27" s="199" t="s">
        <v>995</v>
      </c>
      <c r="G27" s="202">
        <v>1</v>
      </c>
      <c r="H27" s="622">
        <v>7.686985932815743E-05</v>
      </c>
      <c r="I27" s="595"/>
    </row>
    <row r="28" spans="1:8" ht="13.5" customHeight="1">
      <c r="A28" s="236"/>
      <c r="B28" s="117"/>
      <c r="C28" s="299"/>
      <c r="D28" s="117"/>
      <c r="E28" s="9"/>
      <c r="F28" s="236"/>
      <c r="G28" s="271"/>
      <c r="H28" s="299"/>
    </row>
    <row r="29" spans="1:8" ht="13.5" customHeight="1">
      <c r="A29" s="236"/>
      <c r="B29" s="117"/>
      <c r="C29" s="299"/>
      <c r="D29" s="117"/>
      <c r="E29" s="9"/>
      <c r="F29" s="236"/>
      <c r="G29" s="271"/>
      <c r="H29" s="299"/>
    </row>
    <row r="30" spans="1:17" ht="12.75">
      <c r="A30" s="236"/>
      <c r="B30" s="117"/>
      <c r="C30" s="299"/>
      <c r="D30" s="117"/>
      <c r="E30" s="9"/>
      <c r="F30" s="236"/>
      <c r="G30" s="271"/>
      <c r="H30" s="299"/>
      <c r="K30" s="45" t="s">
        <v>281</v>
      </c>
      <c r="L30" s="45"/>
      <c r="M30" s="45"/>
      <c r="N30" s="45"/>
      <c r="O30" s="45"/>
      <c r="P30" s="45"/>
      <c r="Q30" s="45"/>
    </row>
    <row r="31" spans="1:17" ht="12.75">
      <c r="A31" s="236"/>
      <c r="B31" s="117"/>
      <c r="C31" s="299"/>
      <c r="D31" s="117"/>
      <c r="E31" s="9"/>
      <c r="F31" s="236"/>
      <c r="G31" s="271"/>
      <c r="H31" s="299"/>
      <c r="K31" s="45" t="s">
        <v>280</v>
      </c>
      <c r="L31" s="45" t="s">
        <v>184</v>
      </c>
      <c r="M31" s="45" t="s">
        <v>182</v>
      </c>
      <c r="N31" s="45" t="s">
        <v>185</v>
      </c>
      <c r="O31" s="45" t="s">
        <v>183</v>
      </c>
      <c r="P31" s="45" t="s">
        <v>186</v>
      </c>
      <c r="Q31" s="45" t="s">
        <v>283</v>
      </c>
    </row>
    <row r="32" spans="1:17" ht="12.75">
      <c r="A32" s="236"/>
      <c r="B32" s="117"/>
      <c r="C32" s="299"/>
      <c r="D32" s="117"/>
      <c r="E32" s="9"/>
      <c r="F32" s="236"/>
      <c r="G32" s="271"/>
      <c r="H32" s="299"/>
      <c r="K32" s="45">
        <v>1991</v>
      </c>
      <c r="L32" s="45">
        <v>3415</v>
      </c>
      <c r="M32" s="45">
        <v>4522</v>
      </c>
      <c r="N32" s="45">
        <v>3101</v>
      </c>
      <c r="O32" s="45">
        <v>631</v>
      </c>
      <c r="P32" s="45">
        <v>963</v>
      </c>
      <c r="Q32" s="45">
        <v>346</v>
      </c>
    </row>
    <row r="33" spans="1:17" ht="12.75" customHeight="1">
      <c r="A33" s="236"/>
      <c r="B33" s="117"/>
      <c r="C33" s="299"/>
      <c r="D33" s="117"/>
      <c r="E33" s="9"/>
      <c r="F33" s="236"/>
      <c r="G33" s="271"/>
      <c r="H33" s="299"/>
      <c r="K33" s="45">
        <v>1995</v>
      </c>
      <c r="L33" s="45">
        <v>5180</v>
      </c>
      <c r="M33" s="45">
        <v>4449</v>
      </c>
      <c r="N33" s="45">
        <v>3296</v>
      </c>
      <c r="O33" s="45">
        <v>697</v>
      </c>
      <c r="P33" s="45">
        <v>786</v>
      </c>
      <c r="Q33" s="45">
        <v>97</v>
      </c>
    </row>
    <row r="34" spans="1:17" ht="12.75" customHeight="1">
      <c r="A34" s="236"/>
      <c r="B34" s="117"/>
      <c r="C34" s="299"/>
      <c r="D34" s="117"/>
      <c r="E34" s="9"/>
      <c r="F34" s="236"/>
      <c r="G34" s="271"/>
      <c r="H34" s="299"/>
      <c r="K34" s="45">
        <v>1999</v>
      </c>
      <c r="L34" s="45">
        <v>5172</v>
      </c>
      <c r="M34" s="45">
        <v>4370</v>
      </c>
      <c r="N34" s="45">
        <v>1956</v>
      </c>
      <c r="O34" s="45">
        <v>1049</v>
      </c>
      <c r="P34" s="45">
        <v>405</v>
      </c>
      <c r="Q34" s="45">
        <v>135</v>
      </c>
    </row>
    <row r="35" spans="1:17" ht="12.75">
      <c r="A35" s="236"/>
      <c r="B35" s="117"/>
      <c r="C35" s="299"/>
      <c r="D35" s="117"/>
      <c r="E35" s="9"/>
      <c r="F35" s="236"/>
      <c r="G35" s="271"/>
      <c r="H35" s="299"/>
      <c r="K35" s="45">
        <v>2003</v>
      </c>
      <c r="L35" s="45">
        <v>4560</v>
      </c>
      <c r="M35" s="45">
        <v>6458</v>
      </c>
      <c r="N35" s="45">
        <v>1026</v>
      </c>
      <c r="O35" s="45">
        <v>1408</v>
      </c>
      <c r="P35" s="45">
        <v>326</v>
      </c>
      <c r="Q35" s="45">
        <v>127</v>
      </c>
    </row>
    <row r="36" spans="1:17" ht="20.25" customHeight="1">
      <c r="A36" s="112" t="s">
        <v>453</v>
      </c>
      <c r="E36" s="621" t="s">
        <v>452</v>
      </c>
      <c r="K36" s="45">
        <v>2007</v>
      </c>
      <c r="L36" s="45">
        <v>4107</v>
      </c>
      <c r="M36" s="45">
        <v>6554</v>
      </c>
      <c r="N36" s="45">
        <v>1004</v>
      </c>
      <c r="O36" s="45">
        <v>1271</v>
      </c>
      <c r="P36" s="45">
        <v>300</v>
      </c>
      <c r="Q36" s="45">
        <v>99</v>
      </c>
    </row>
    <row r="37" spans="11:17" ht="24" customHeight="1">
      <c r="K37" s="45">
        <v>2011</v>
      </c>
      <c r="L37" s="45">
        <v>5332</v>
      </c>
      <c r="M37" s="45">
        <v>4909</v>
      </c>
      <c r="N37" s="45">
        <v>1165</v>
      </c>
      <c r="O37" s="45">
        <v>759</v>
      </c>
      <c r="P37" s="45">
        <v>516</v>
      </c>
      <c r="Q37" s="45">
        <v>328</v>
      </c>
    </row>
    <row r="38" spans="11:17" ht="24" customHeight="1">
      <c r="K38" s="45" t="s">
        <v>282</v>
      </c>
      <c r="L38" s="45"/>
      <c r="M38" s="45"/>
      <c r="N38" s="45"/>
      <c r="O38" s="45"/>
      <c r="P38" s="45"/>
      <c r="Q38" s="45"/>
    </row>
    <row r="39" spans="11:17" ht="24" customHeight="1">
      <c r="K39" s="45" t="s">
        <v>280</v>
      </c>
      <c r="L39" s="45" t="s">
        <v>184</v>
      </c>
      <c r="M39" s="45" t="s">
        <v>182</v>
      </c>
      <c r="N39" s="45" t="s">
        <v>185</v>
      </c>
      <c r="O39" s="45" t="s">
        <v>183</v>
      </c>
      <c r="P39" s="45" t="s">
        <v>186</v>
      </c>
      <c r="Q39" s="45" t="s">
        <v>283</v>
      </c>
    </row>
    <row r="40" spans="9:21" s="205" customFormat="1" ht="28.5" customHeight="1">
      <c r="I40" s="649"/>
      <c r="J40" s="649"/>
      <c r="K40" s="45">
        <v>1991</v>
      </c>
      <c r="L40" s="45">
        <v>3306</v>
      </c>
      <c r="M40" s="45">
        <v>4345</v>
      </c>
      <c r="N40" s="45">
        <v>3000</v>
      </c>
      <c r="O40" s="45">
        <v>504</v>
      </c>
      <c r="P40" s="45">
        <v>1340</v>
      </c>
      <c r="Q40" s="45">
        <v>320</v>
      </c>
      <c r="R40" s="649"/>
      <c r="S40" s="649"/>
      <c r="T40" s="649"/>
      <c r="U40" s="364"/>
    </row>
    <row r="41" spans="11:17" ht="27.75" customHeight="1">
      <c r="K41" s="45">
        <v>1995</v>
      </c>
      <c r="L41" s="45">
        <v>5366</v>
      </c>
      <c r="M41" s="45">
        <v>4068</v>
      </c>
      <c r="N41" s="45">
        <v>2864</v>
      </c>
      <c r="O41" s="45">
        <v>694</v>
      </c>
      <c r="P41" s="45">
        <v>831</v>
      </c>
      <c r="Q41" s="45">
        <v>54</v>
      </c>
    </row>
    <row r="42" spans="11:17" ht="18" customHeight="1">
      <c r="K42" s="45">
        <v>1999</v>
      </c>
      <c r="L42" s="45">
        <v>5490</v>
      </c>
      <c r="M42" s="45">
        <v>4288</v>
      </c>
      <c r="N42" s="45">
        <v>1669</v>
      </c>
      <c r="O42" s="45">
        <v>998</v>
      </c>
      <c r="P42" s="45">
        <v>708</v>
      </c>
      <c r="Q42" s="45">
        <v>63</v>
      </c>
    </row>
    <row r="43" spans="1:17" ht="12.75">
      <c r="A43" s="205" t="s">
        <v>443</v>
      </c>
      <c r="E43" s="326" t="s">
        <v>444</v>
      </c>
      <c r="K43" s="45">
        <v>2003</v>
      </c>
      <c r="L43" s="45">
        <v>4028</v>
      </c>
      <c r="M43" s="45">
        <v>6630</v>
      </c>
      <c r="N43" s="45">
        <v>990</v>
      </c>
      <c r="O43" s="45">
        <v>1867</v>
      </c>
      <c r="P43" s="45">
        <v>480</v>
      </c>
      <c r="Q43" s="45">
        <v>159</v>
      </c>
    </row>
    <row r="44" spans="1:17" ht="12.75">
      <c r="A44" s="559"/>
      <c r="K44" s="45">
        <v>2007</v>
      </c>
      <c r="L44" s="45">
        <v>3746</v>
      </c>
      <c r="M44" s="45">
        <v>6528</v>
      </c>
      <c r="N44" s="45">
        <v>1024</v>
      </c>
      <c r="O44" s="45">
        <v>1727</v>
      </c>
      <c r="P44" s="45">
        <v>520</v>
      </c>
      <c r="Q44" s="45">
        <v>230</v>
      </c>
    </row>
    <row r="45" spans="1:17" ht="45.75" customHeight="1">
      <c r="A45" s="912" t="s">
        <v>651</v>
      </c>
      <c r="B45" s="865"/>
      <c r="C45" s="865"/>
      <c r="D45" s="4"/>
      <c r="E45" s="4"/>
      <c r="K45" s="45">
        <v>2011</v>
      </c>
      <c r="L45" s="45">
        <v>4909</v>
      </c>
      <c r="M45" s="45">
        <v>5725</v>
      </c>
      <c r="N45" s="45">
        <v>1475</v>
      </c>
      <c r="O45" s="45">
        <v>694</v>
      </c>
      <c r="P45" s="45">
        <v>687</v>
      </c>
      <c r="Q45" s="45">
        <v>55</v>
      </c>
    </row>
    <row r="46" spans="1:21" s="112" customFormat="1" ht="23.25" customHeight="1">
      <c r="A46" s="110" t="s">
        <v>174</v>
      </c>
      <c r="B46" s="111" t="s">
        <v>175</v>
      </c>
      <c r="C46" s="111" t="s">
        <v>21</v>
      </c>
      <c r="F46" s="9"/>
      <c r="G46" s="117"/>
      <c r="H46" s="117"/>
      <c r="I46" s="543"/>
      <c r="J46" s="543"/>
      <c r="K46" s="45"/>
      <c r="L46" s="45"/>
      <c r="M46" s="45"/>
      <c r="N46" s="45"/>
      <c r="O46" s="45"/>
      <c r="P46" s="45"/>
      <c r="Q46" s="45"/>
      <c r="R46" s="543"/>
      <c r="S46" s="543"/>
      <c r="T46" s="543"/>
      <c r="U46" s="330"/>
    </row>
    <row r="47" spans="1:21" s="112" customFormat="1" ht="18" customHeight="1">
      <c r="A47" s="9" t="s">
        <v>176</v>
      </c>
      <c r="B47" s="113">
        <v>18688</v>
      </c>
      <c r="C47" s="9"/>
      <c r="F47" s="9"/>
      <c r="G47" s="114"/>
      <c r="H47" s="302"/>
      <c r="I47" s="543"/>
      <c r="J47" s="543"/>
      <c r="K47" s="45"/>
      <c r="L47" s="45"/>
      <c r="M47" s="45"/>
      <c r="N47" s="45"/>
      <c r="O47" s="45"/>
      <c r="P47" s="45"/>
      <c r="Q47" s="45"/>
      <c r="R47" s="543"/>
      <c r="S47" s="543"/>
      <c r="T47" s="543"/>
      <c r="U47" s="330"/>
    </row>
    <row r="48" spans="1:21" s="112" customFormat="1" ht="14.25" customHeight="1">
      <c r="A48" s="9" t="s">
        <v>177</v>
      </c>
      <c r="B48" s="114">
        <v>13906</v>
      </c>
      <c r="C48" s="115">
        <f>B48/B47</f>
        <v>0.7441138698630136</v>
      </c>
      <c r="D48" s="118"/>
      <c r="F48" s="9"/>
      <c r="G48" s="114"/>
      <c r="H48" s="302"/>
      <c r="I48" s="650"/>
      <c r="J48" s="543"/>
      <c r="K48" s="45"/>
      <c r="L48" s="45"/>
      <c r="M48" s="45"/>
      <c r="N48" s="45"/>
      <c r="O48" s="45"/>
      <c r="P48" s="45"/>
      <c r="Q48" s="45"/>
      <c r="R48" s="543"/>
      <c r="S48" s="543"/>
      <c r="T48" s="543"/>
      <c r="U48" s="330"/>
    </row>
    <row r="49" spans="1:21" s="112" customFormat="1" ht="14.25" customHeight="1">
      <c r="A49" s="9" t="s">
        <v>178</v>
      </c>
      <c r="B49" s="114">
        <f>B47-B48</f>
        <v>4782</v>
      </c>
      <c r="C49" s="115">
        <f>B49/B47</f>
        <v>0.2558861301369863</v>
      </c>
      <c r="F49" s="9"/>
      <c r="G49" s="114"/>
      <c r="H49" s="302"/>
      <c r="I49" s="543"/>
      <c r="J49" s="543"/>
      <c r="K49" s="45"/>
      <c r="L49" s="45"/>
      <c r="M49" s="45"/>
      <c r="N49" s="45"/>
      <c r="O49" s="45"/>
      <c r="P49" s="45"/>
      <c r="Q49" s="45"/>
      <c r="R49" s="543"/>
      <c r="S49" s="543"/>
      <c r="T49" s="543"/>
      <c r="U49" s="330"/>
    </row>
    <row r="50" spans="1:21" s="112" customFormat="1" ht="14.25" customHeight="1">
      <c r="A50" s="9" t="s">
        <v>179</v>
      </c>
      <c r="B50" s="114">
        <v>330</v>
      </c>
      <c r="C50" s="9"/>
      <c r="F50" s="9"/>
      <c r="G50" s="114"/>
      <c r="H50" s="302"/>
      <c r="I50" s="543"/>
      <c r="J50" s="543"/>
      <c r="K50" s="45"/>
      <c r="L50" s="45"/>
      <c r="M50" s="45"/>
      <c r="N50" s="45"/>
      <c r="O50" s="45"/>
      <c r="P50" s="45"/>
      <c r="Q50" s="45"/>
      <c r="R50" s="543"/>
      <c r="S50" s="543"/>
      <c r="T50" s="543"/>
      <c r="U50" s="330"/>
    </row>
    <row r="51" spans="1:21" s="112" customFormat="1" ht="14.25" customHeight="1">
      <c r="A51" s="7" t="s">
        <v>180</v>
      </c>
      <c r="B51" s="198">
        <v>196</v>
      </c>
      <c r="C51" s="7"/>
      <c r="F51" s="9"/>
      <c r="G51" s="114"/>
      <c r="H51" s="302"/>
      <c r="I51" s="543"/>
      <c r="J51" s="543"/>
      <c r="K51" s="45"/>
      <c r="L51" s="45"/>
      <c r="M51" s="45"/>
      <c r="N51" s="45"/>
      <c r="O51" s="45"/>
      <c r="P51" s="45"/>
      <c r="Q51" s="45"/>
      <c r="R51" s="543"/>
      <c r="S51" s="543"/>
      <c r="T51" s="543"/>
      <c r="U51" s="330"/>
    </row>
    <row r="52" spans="2:21" s="112" customFormat="1" ht="11.25">
      <c r="B52" s="301">
        <f>SUM(B54:B68)</f>
        <v>13380</v>
      </c>
      <c r="F52" s="9"/>
      <c r="G52" s="114"/>
      <c r="H52" s="302"/>
      <c r="I52" s="543"/>
      <c r="J52" s="543"/>
      <c r="K52" s="45"/>
      <c r="L52" s="45"/>
      <c r="M52" s="45"/>
      <c r="N52" s="45"/>
      <c r="O52" s="45"/>
      <c r="P52" s="45"/>
      <c r="Q52" s="45"/>
      <c r="R52" s="543"/>
      <c r="S52" s="543"/>
      <c r="T52" s="543"/>
      <c r="U52" s="330"/>
    </row>
    <row r="53" spans="1:21" s="112" customFormat="1" ht="23.25" customHeight="1">
      <c r="A53" s="7" t="s">
        <v>181</v>
      </c>
      <c r="B53" s="8" t="s">
        <v>175</v>
      </c>
      <c r="C53" s="8" t="s">
        <v>21</v>
      </c>
      <c r="D53" s="117"/>
      <c r="F53" s="9"/>
      <c r="G53" s="117"/>
      <c r="H53" s="303"/>
      <c r="I53" s="651"/>
      <c r="J53" s="543"/>
      <c r="K53" s="45"/>
      <c r="L53" s="45"/>
      <c r="M53" s="45"/>
      <c r="N53" s="45"/>
      <c r="O53" s="45"/>
      <c r="P53" s="45"/>
      <c r="Q53" s="45"/>
      <c r="R53" s="543"/>
      <c r="S53" s="543"/>
      <c r="T53" s="543"/>
      <c r="U53" s="330"/>
    </row>
    <row r="54" spans="1:21" s="112" customFormat="1" ht="14.25" customHeight="1">
      <c r="A54" s="112" t="s">
        <v>652</v>
      </c>
      <c r="B54" s="212">
        <v>6873</v>
      </c>
      <c r="C54" s="652">
        <f>IF(B54&lt;&gt;"-",B54/B$52,"-")</f>
        <v>0.513677130044843</v>
      </c>
      <c r="D54" s="9"/>
      <c r="F54" s="114"/>
      <c r="G54" s="114"/>
      <c r="H54" s="302"/>
      <c r="I54" s="400"/>
      <c r="J54" s="543"/>
      <c r="K54" s="45"/>
      <c r="L54" s="45"/>
      <c r="M54" s="45"/>
      <c r="N54" s="45"/>
      <c r="O54" s="45"/>
      <c r="P54" s="45"/>
      <c r="Q54" s="45"/>
      <c r="R54" s="543"/>
      <c r="S54" s="543"/>
      <c r="T54" s="543"/>
      <c r="U54" s="330"/>
    </row>
    <row r="55" spans="1:21" s="112" customFormat="1" ht="14.25" customHeight="1">
      <c r="A55" s="112" t="s">
        <v>182</v>
      </c>
      <c r="B55" s="200">
        <v>4594</v>
      </c>
      <c r="C55" s="299">
        <f aca="true" t="shared" si="0" ref="C55:C68">IF(B55&lt;&gt;"-",B55/B$52,"-")</f>
        <v>0.34334828101644244</v>
      </c>
      <c r="D55" s="9"/>
      <c r="F55" s="114"/>
      <c r="G55" s="114"/>
      <c r="H55" s="302"/>
      <c r="I55" s="400"/>
      <c r="J55" s="543"/>
      <c r="K55" s="45"/>
      <c r="L55" s="45"/>
      <c r="M55" s="45"/>
      <c r="N55" s="45"/>
      <c r="O55" s="45"/>
      <c r="P55" s="45"/>
      <c r="Q55" s="45"/>
      <c r="R55" s="543"/>
      <c r="S55" s="543"/>
      <c r="T55" s="543"/>
      <c r="U55" s="330"/>
    </row>
    <row r="56" spans="1:21" s="112" customFormat="1" ht="14.25" customHeight="1">
      <c r="A56" s="112" t="s">
        <v>653</v>
      </c>
      <c r="B56" s="200">
        <v>974</v>
      </c>
      <c r="C56" s="299">
        <f t="shared" si="0"/>
        <v>0.07279521674140509</v>
      </c>
      <c r="D56" s="9"/>
      <c r="F56" s="114"/>
      <c r="G56" s="114"/>
      <c r="H56" s="302"/>
      <c r="I56" s="400"/>
      <c r="J56" s="543"/>
      <c r="K56" s="45"/>
      <c r="L56" s="45"/>
      <c r="M56" s="45"/>
      <c r="N56" s="45"/>
      <c r="O56" s="45"/>
      <c r="P56" s="45"/>
      <c r="Q56" s="45"/>
      <c r="R56" s="543"/>
      <c r="S56" s="543"/>
      <c r="T56" s="543"/>
      <c r="U56" s="330"/>
    </row>
    <row r="57" spans="1:21" s="112" customFormat="1" ht="14.25" customHeight="1">
      <c r="A57" s="9" t="s">
        <v>427</v>
      </c>
      <c r="B57" s="271">
        <v>609</v>
      </c>
      <c r="C57" s="299">
        <f t="shared" si="0"/>
        <v>0.04551569506726457</v>
      </c>
      <c r="D57" s="9"/>
      <c r="F57" s="114"/>
      <c r="G57" s="114"/>
      <c r="H57" s="115"/>
      <c r="I57" s="400"/>
      <c r="J57" s="543"/>
      <c r="K57" s="45"/>
      <c r="L57" s="45"/>
      <c r="M57" s="45"/>
      <c r="N57" s="45"/>
      <c r="O57" s="45"/>
      <c r="P57" s="45"/>
      <c r="Q57" s="45"/>
      <c r="R57" s="543"/>
      <c r="S57" s="543"/>
      <c r="T57" s="543"/>
      <c r="U57" s="330"/>
    </row>
    <row r="58" spans="1:21" s="112" customFormat="1" ht="14.25" customHeight="1">
      <c r="A58" s="9" t="s">
        <v>655</v>
      </c>
      <c r="B58" s="271">
        <v>129</v>
      </c>
      <c r="C58" s="299">
        <f t="shared" si="0"/>
        <v>0.009641255605381167</v>
      </c>
      <c r="D58" s="9"/>
      <c r="F58" s="114"/>
      <c r="G58" s="114"/>
      <c r="H58" s="115"/>
      <c r="I58" s="400"/>
      <c r="J58" s="543"/>
      <c r="K58" s="45"/>
      <c r="L58" s="45"/>
      <c r="M58" s="45"/>
      <c r="N58" s="45"/>
      <c r="O58" s="45"/>
      <c r="P58" s="45"/>
      <c r="Q58" s="45"/>
      <c r="R58" s="543"/>
      <c r="S58" s="543"/>
      <c r="T58" s="543"/>
      <c r="U58" s="330"/>
    </row>
    <row r="59" spans="1:21" s="112" customFormat="1" ht="14.25" customHeight="1">
      <c r="A59" s="9" t="s">
        <v>656</v>
      </c>
      <c r="B59" s="271">
        <v>68</v>
      </c>
      <c r="C59" s="299">
        <f t="shared" si="0"/>
        <v>0.005082212257100149</v>
      </c>
      <c r="D59" s="9"/>
      <c r="F59" s="114"/>
      <c r="G59" s="114"/>
      <c r="H59" s="115"/>
      <c r="I59" s="400"/>
      <c r="J59" s="543"/>
      <c r="K59" s="45"/>
      <c r="L59" s="45"/>
      <c r="M59" s="45"/>
      <c r="N59" s="45"/>
      <c r="O59" s="45"/>
      <c r="P59" s="45"/>
      <c r="Q59" s="45"/>
      <c r="R59" s="543"/>
      <c r="S59" s="543"/>
      <c r="T59" s="543"/>
      <c r="U59" s="330"/>
    </row>
    <row r="60" spans="1:21" s="112" customFormat="1" ht="14.25" customHeight="1">
      <c r="A60" s="112" t="s">
        <v>657</v>
      </c>
      <c r="B60" s="117">
        <v>0</v>
      </c>
      <c r="C60" s="299">
        <f t="shared" si="0"/>
        <v>0</v>
      </c>
      <c r="D60" s="9"/>
      <c r="F60" s="114"/>
      <c r="G60" s="114"/>
      <c r="H60" s="115"/>
      <c r="I60" s="400"/>
      <c r="J60" s="543"/>
      <c r="K60" s="45"/>
      <c r="L60" s="45"/>
      <c r="M60" s="45"/>
      <c r="N60" s="45"/>
      <c r="O60" s="45"/>
      <c r="P60" s="45"/>
      <c r="Q60" s="45"/>
      <c r="R60" s="543"/>
      <c r="S60" s="543"/>
      <c r="T60" s="543"/>
      <c r="U60" s="330"/>
    </row>
    <row r="61" spans="1:8" ht="14.25" customHeight="1">
      <c r="A61" s="112" t="s">
        <v>658</v>
      </c>
      <c r="B61" s="117">
        <v>37</v>
      </c>
      <c r="C61" s="299">
        <f t="shared" si="0"/>
        <v>0.002765321375186846</v>
      </c>
      <c r="F61" s="4"/>
      <c r="G61" s="4"/>
      <c r="H61" s="4"/>
    </row>
    <row r="62" spans="1:3" ht="14.25" customHeight="1">
      <c r="A62" s="112" t="s">
        <v>659</v>
      </c>
      <c r="B62" s="155">
        <v>32</v>
      </c>
      <c r="C62" s="299">
        <f t="shared" si="0"/>
        <v>0.002391629297458894</v>
      </c>
    </row>
    <row r="63" spans="1:3" ht="14.25" customHeight="1">
      <c r="A63" s="112" t="s">
        <v>660</v>
      </c>
      <c r="B63" s="155">
        <v>53</v>
      </c>
      <c r="C63" s="299">
        <f t="shared" si="0"/>
        <v>0.003961136023916293</v>
      </c>
    </row>
    <row r="64" spans="1:3" ht="14.25" customHeight="1">
      <c r="A64" s="112" t="s">
        <v>661</v>
      </c>
      <c r="B64" s="155">
        <v>11</v>
      </c>
      <c r="C64" s="299">
        <f t="shared" si="0"/>
        <v>0.0008221225710014948</v>
      </c>
    </row>
    <row r="65" spans="1:3" ht="14.25" customHeight="1">
      <c r="A65" s="112" t="s">
        <v>662</v>
      </c>
      <c r="B65" s="155">
        <v>0</v>
      </c>
      <c r="C65" s="299">
        <f>IF(B65&lt;&gt;"-",B65/B$52,"-")</f>
        <v>0</v>
      </c>
    </row>
    <row r="66" spans="1:3" ht="14.25" customHeight="1">
      <c r="A66" s="112" t="s">
        <v>663</v>
      </c>
      <c r="B66" s="155">
        <v>0</v>
      </c>
      <c r="C66" s="299">
        <f t="shared" si="0"/>
        <v>0</v>
      </c>
    </row>
    <row r="67" spans="1:3" ht="14.25" customHeight="1">
      <c r="A67" s="112" t="s">
        <v>664</v>
      </c>
      <c r="B67" s="155">
        <v>0</v>
      </c>
      <c r="C67" s="299">
        <f t="shared" si="0"/>
        <v>0</v>
      </c>
    </row>
    <row r="68" spans="1:3" ht="14.25" customHeight="1">
      <c r="A68" s="10" t="s">
        <v>665</v>
      </c>
      <c r="B68" s="22">
        <v>0</v>
      </c>
      <c r="C68" s="622">
        <f t="shared" si="0"/>
        <v>0</v>
      </c>
    </row>
    <row r="69" ht="12.75">
      <c r="A69" s="150" t="s">
        <v>443</v>
      </c>
    </row>
  </sheetData>
  <sheetProtection/>
  <mergeCells count="2">
    <mergeCell ref="A45:C45"/>
    <mergeCell ref="F6:H6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rowBreaks count="1" manualBreakCount="1">
    <brk id="44" max="7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31.00390625" style="0" customWidth="1"/>
    <col min="2" max="2" width="1.1484375" style="0" customWidth="1"/>
    <col min="3" max="5" width="9.7109375" style="0" customWidth="1"/>
    <col min="6" max="6" width="1.1484375" style="0" customWidth="1"/>
    <col min="7" max="9" width="9.7109375" style="0" customWidth="1"/>
    <col min="11" max="11" width="3.57421875" style="370" customWidth="1"/>
    <col min="12" max="18" width="11.421875" style="544" customWidth="1"/>
    <col min="19" max="19" width="11.421875" style="233" customWidth="1"/>
    <col min="20" max="21" width="11.421875" style="370" customWidth="1"/>
    <col min="22" max="22" width="11.421875" style="331" customWidth="1"/>
  </cols>
  <sheetData>
    <row r="1" spans="3:22" s="1" customFormat="1" ht="13.5" customHeight="1">
      <c r="C1" s="3"/>
      <c r="D1" s="3"/>
      <c r="E1" s="3"/>
      <c r="F1" s="3"/>
      <c r="L1" s="400"/>
      <c r="M1" s="400"/>
      <c r="N1" s="400"/>
      <c r="O1" s="400"/>
      <c r="P1" s="400"/>
      <c r="Q1" s="400"/>
      <c r="R1" s="400"/>
      <c r="S1" s="46"/>
      <c r="V1" s="328"/>
    </row>
    <row r="2" spans="1:22" s="1" customFormat="1" ht="21" customHeight="1">
      <c r="A2" s="261" t="s">
        <v>905</v>
      </c>
      <c r="B2" s="261"/>
      <c r="C2" s="260"/>
      <c r="D2" s="260"/>
      <c r="E2" s="260"/>
      <c r="F2" s="260"/>
      <c r="G2" s="260"/>
      <c r="H2" s="260"/>
      <c r="I2" s="260"/>
      <c r="J2" s="195"/>
      <c r="L2" s="400"/>
      <c r="M2" s="400"/>
      <c r="N2" s="400"/>
      <c r="O2" s="400"/>
      <c r="P2" s="400"/>
      <c r="Q2" s="400"/>
      <c r="R2" s="400"/>
      <c r="S2" s="46"/>
      <c r="V2" s="328"/>
    </row>
    <row r="3" spans="1:22" s="44" customFormat="1" ht="12.75" customHeight="1">
      <c r="A3" s="1"/>
      <c r="B3" s="1"/>
      <c r="C3" s="1"/>
      <c r="D3" s="1"/>
      <c r="E3" s="119"/>
      <c r="F3" s="119"/>
      <c r="G3" s="3"/>
      <c r="H3" s="3"/>
      <c r="I3" s="1"/>
      <c r="J3" s="1"/>
      <c r="K3" s="1"/>
      <c r="L3" s="543"/>
      <c r="M3" s="543"/>
      <c r="N3" s="543"/>
      <c r="O3" s="543"/>
      <c r="P3" s="543"/>
      <c r="Q3" s="543"/>
      <c r="R3" s="543"/>
      <c r="S3" s="45"/>
      <c r="V3" s="330"/>
    </row>
    <row r="4" spans="1:22" s="44" customFormat="1" ht="12.75" customHeight="1">
      <c r="A4" s="1"/>
      <c r="B4" s="1"/>
      <c r="C4" s="1"/>
      <c r="D4" s="1"/>
      <c r="E4" s="119"/>
      <c r="F4" s="119"/>
      <c r="G4" s="3"/>
      <c r="H4" s="3"/>
      <c r="I4" s="1"/>
      <c r="J4" s="1"/>
      <c r="K4" s="1"/>
      <c r="L4" s="543"/>
      <c r="M4" s="543"/>
      <c r="N4" s="543"/>
      <c r="O4" s="543"/>
      <c r="P4" s="543"/>
      <c r="Q4" s="543"/>
      <c r="R4" s="543"/>
      <c r="S4" s="45"/>
      <c r="V4" s="330"/>
    </row>
    <row r="5" spans="1:22" s="108" customFormat="1" ht="18.75">
      <c r="A5" s="319" t="s">
        <v>801</v>
      </c>
      <c r="B5" s="319"/>
      <c r="C5" s="120"/>
      <c r="D5" s="120"/>
      <c r="E5" s="120"/>
      <c r="F5" s="120"/>
      <c r="G5" s="120"/>
      <c r="H5" s="120"/>
      <c r="I5" s="120"/>
      <c r="K5" s="1"/>
      <c r="L5" s="400"/>
      <c r="M5" s="400"/>
      <c r="N5" s="400"/>
      <c r="O5" s="400"/>
      <c r="P5" s="400"/>
      <c r="Q5" s="400"/>
      <c r="R5" s="400"/>
      <c r="S5" s="46"/>
      <c r="T5" s="1"/>
      <c r="U5" s="1"/>
      <c r="V5" s="328"/>
    </row>
    <row r="6" ht="12.75" customHeight="1"/>
    <row r="7" ht="12.75" customHeight="1"/>
    <row r="8" spans="1:7" ht="12.75" customHeight="1">
      <c r="A8" s="4"/>
      <c r="C8" s="558" t="s">
        <v>550</v>
      </c>
      <c r="G8" s="558" t="s">
        <v>557</v>
      </c>
    </row>
    <row r="9" spans="1:22" s="112" customFormat="1" ht="18" customHeight="1">
      <c r="A9" s="7"/>
      <c r="B9" s="9"/>
      <c r="C9" s="545">
        <v>2010</v>
      </c>
      <c r="D9" s="545">
        <v>2011</v>
      </c>
      <c r="E9" s="545">
        <v>2012</v>
      </c>
      <c r="G9" s="545">
        <v>2009</v>
      </c>
      <c r="H9" s="545">
        <v>2010</v>
      </c>
      <c r="I9" s="545">
        <v>2011</v>
      </c>
      <c r="J9" s="9"/>
      <c r="K9" s="44"/>
      <c r="L9" s="543"/>
      <c r="M9" s="543"/>
      <c r="N9" s="543"/>
      <c r="O9" s="543"/>
      <c r="P9" s="543"/>
      <c r="Q9" s="543"/>
      <c r="R9" s="543"/>
      <c r="S9" s="45"/>
      <c r="T9" s="44"/>
      <c r="U9" s="44"/>
      <c r="V9" s="330"/>
    </row>
    <row r="10" spans="1:10" s="112" customFormat="1" ht="15" customHeight="1">
      <c r="A10" s="560" t="s">
        <v>549</v>
      </c>
      <c r="B10" s="253"/>
      <c r="C10" s="575" t="s">
        <v>826</v>
      </c>
      <c r="D10" s="576" t="s">
        <v>826</v>
      </c>
      <c r="E10" s="576" t="s">
        <v>826</v>
      </c>
      <c r="F10" s="25"/>
      <c r="G10" s="576" t="s">
        <v>826</v>
      </c>
      <c r="H10" s="576" t="s">
        <v>826</v>
      </c>
      <c r="I10" s="577" t="s">
        <v>826</v>
      </c>
      <c r="J10" s="9"/>
    </row>
    <row r="11" spans="1:10" s="112" customFormat="1" ht="19.5" customHeight="1">
      <c r="A11" s="561" t="s">
        <v>547</v>
      </c>
      <c r="B11" s="253"/>
      <c r="C11" s="566"/>
      <c r="D11" s="432"/>
      <c r="E11" s="418"/>
      <c r="F11" s="253"/>
      <c r="G11" s="566"/>
      <c r="H11" s="432"/>
      <c r="I11" s="418"/>
      <c r="J11" s="9"/>
    </row>
    <row r="12" spans="1:12" s="112" customFormat="1" ht="17.25" customHeight="1">
      <c r="A12" s="565" t="s">
        <v>532</v>
      </c>
      <c r="B12" s="253"/>
      <c r="C12" s="571">
        <v>5596618.17</v>
      </c>
      <c r="D12" s="553">
        <v>4726254.15</v>
      </c>
      <c r="E12" s="554">
        <v>4376860.06</v>
      </c>
      <c r="F12" s="237"/>
      <c r="G12" s="571">
        <v>6205658.81</v>
      </c>
      <c r="H12" s="553">
        <v>6225875.319999999</v>
      </c>
      <c r="I12" s="554">
        <v>5411406.39</v>
      </c>
      <c r="J12" s="9"/>
      <c r="L12" s="550"/>
    </row>
    <row r="13" spans="1:10" s="112" customFormat="1" ht="12.75" customHeight="1">
      <c r="A13" s="562" t="s">
        <v>533</v>
      </c>
      <c r="B13" s="9"/>
      <c r="C13" s="567">
        <v>0</v>
      </c>
      <c r="D13" s="551">
        <v>0</v>
      </c>
      <c r="E13" s="552">
        <v>0</v>
      </c>
      <c r="F13" s="114"/>
      <c r="G13" s="567">
        <v>0</v>
      </c>
      <c r="H13" s="551">
        <v>0</v>
      </c>
      <c r="I13" s="552">
        <v>0</v>
      </c>
      <c r="J13" s="9"/>
    </row>
    <row r="14" spans="1:9" s="112" customFormat="1" ht="12.75" customHeight="1">
      <c r="A14" s="563" t="s">
        <v>534</v>
      </c>
      <c r="B14" s="9"/>
      <c r="C14" s="568">
        <v>0</v>
      </c>
      <c r="D14" s="546">
        <v>0</v>
      </c>
      <c r="E14" s="547">
        <v>0</v>
      </c>
      <c r="F14" s="114"/>
      <c r="G14" s="568">
        <v>0</v>
      </c>
      <c r="H14" s="546">
        <v>0</v>
      </c>
      <c r="I14" s="547">
        <v>0</v>
      </c>
    </row>
    <row r="15" spans="1:9" s="112" customFormat="1" ht="12.75" customHeight="1">
      <c r="A15" s="563" t="s">
        <v>535</v>
      </c>
      <c r="B15" s="9"/>
      <c r="C15" s="568">
        <v>567500</v>
      </c>
      <c r="D15" s="546">
        <v>501500</v>
      </c>
      <c r="E15" s="547">
        <v>553700</v>
      </c>
      <c r="F15" s="114"/>
      <c r="G15" s="568">
        <v>567495.4</v>
      </c>
      <c r="H15" s="546">
        <v>570668.19</v>
      </c>
      <c r="I15" s="547">
        <v>573444.19</v>
      </c>
    </row>
    <row r="16" spans="1:9" s="112" customFormat="1" ht="12.75" customHeight="1">
      <c r="A16" s="563" t="s">
        <v>536</v>
      </c>
      <c r="B16" s="9"/>
      <c r="C16" s="568">
        <v>4774421.17</v>
      </c>
      <c r="D16" s="546">
        <v>4103924.15</v>
      </c>
      <c r="E16" s="547">
        <v>3774680.06</v>
      </c>
      <c r="F16" s="114"/>
      <c r="G16" s="568">
        <v>4952361.02</v>
      </c>
      <c r="H16" s="546">
        <v>4774469.33</v>
      </c>
      <c r="I16" s="547">
        <v>4177854.19</v>
      </c>
    </row>
    <row r="17" spans="1:9" s="112" customFormat="1" ht="12.75" customHeight="1">
      <c r="A17" s="563" t="s">
        <v>537</v>
      </c>
      <c r="B17" s="9"/>
      <c r="C17" s="568">
        <v>33680</v>
      </c>
      <c r="D17" s="546">
        <v>23800</v>
      </c>
      <c r="E17" s="547">
        <v>20900</v>
      </c>
      <c r="F17" s="114"/>
      <c r="G17" s="568">
        <v>31190.7</v>
      </c>
      <c r="H17" s="546">
        <v>19758.01</v>
      </c>
      <c r="I17" s="547">
        <v>10249.05</v>
      </c>
    </row>
    <row r="18" spans="1:9" s="112" customFormat="1" ht="12.75" customHeight="1">
      <c r="A18" s="564" t="s">
        <v>538</v>
      </c>
      <c r="B18" s="572"/>
      <c r="C18" s="569">
        <v>0</v>
      </c>
      <c r="D18" s="548">
        <v>0</v>
      </c>
      <c r="E18" s="549">
        <v>0</v>
      </c>
      <c r="F18" s="114"/>
      <c r="G18" s="569">
        <v>269.21</v>
      </c>
      <c r="H18" s="548">
        <v>0</v>
      </c>
      <c r="I18" s="549">
        <v>0</v>
      </c>
    </row>
    <row r="19" spans="1:9" s="112" customFormat="1" ht="12.75" customHeight="1">
      <c r="A19" s="563" t="s">
        <v>539</v>
      </c>
      <c r="B19" s="9"/>
      <c r="C19" s="568">
        <v>215017</v>
      </c>
      <c r="D19" s="546">
        <v>91030</v>
      </c>
      <c r="E19" s="547">
        <v>21580</v>
      </c>
      <c r="F19" s="114"/>
      <c r="G19" s="568">
        <v>552642.48</v>
      </c>
      <c r="H19" s="546">
        <v>860979.79</v>
      </c>
      <c r="I19" s="547">
        <v>648058.96</v>
      </c>
    </row>
    <row r="20" spans="1:9" s="112" customFormat="1" ht="12.75" customHeight="1">
      <c r="A20" s="563" t="s">
        <v>540</v>
      </c>
      <c r="B20" s="9"/>
      <c r="C20" s="568">
        <v>6000</v>
      </c>
      <c r="D20" s="546">
        <v>6000</v>
      </c>
      <c r="E20" s="547">
        <v>6000</v>
      </c>
      <c r="F20" s="114"/>
      <c r="G20" s="568">
        <v>1700</v>
      </c>
      <c r="H20" s="546">
        <v>0</v>
      </c>
      <c r="I20" s="547">
        <v>1800</v>
      </c>
    </row>
    <row r="21" spans="1:9" s="112" customFormat="1" ht="12.75" customHeight="1">
      <c r="A21" s="556" t="s">
        <v>541</v>
      </c>
      <c r="B21" s="9"/>
      <c r="C21" s="557">
        <v>0</v>
      </c>
      <c r="D21" s="557">
        <v>0</v>
      </c>
      <c r="E21" s="557">
        <v>0</v>
      </c>
      <c r="F21" s="114"/>
      <c r="G21" s="557">
        <v>100000</v>
      </c>
      <c r="H21" s="557">
        <v>0</v>
      </c>
      <c r="I21" s="557">
        <v>0</v>
      </c>
    </row>
    <row r="22" spans="1:9" s="112" customFormat="1" ht="19.5" customHeight="1">
      <c r="A22" s="253" t="s">
        <v>548</v>
      </c>
      <c r="B22" s="253"/>
      <c r="C22" s="570"/>
      <c r="D22" s="555"/>
      <c r="E22" s="555"/>
      <c r="F22" s="574"/>
      <c r="G22" s="555"/>
      <c r="H22" s="555"/>
      <c r="I22" s="555"/>
    </row>
    <row r="23" spans="1:9" s="9" customFormat="1" ht="17.25" customHeight="1">
      <c r="A23" s="253" t="s">
        <v>542</v>
      </c>
      <c r="B23" s="253"/>
      <c r="C23" s="32">
        <v>5596618.17</v>
      </c>
      <c r="D23" s="32">
        <v>4726254.15</v>
      </c>
      <c r="E23" s="32">
        <v>4376860.06</v>
      </c>
      <c r="F23" s="237"/>
      <c r="G23" s="32">
        <v>6496497.77</v>
      </c>
      <c r="H23" s="32">
        <v>6635512.2</v>
      </c>
      <c r="I23" s="32">
        <v>5646714.41</v>
      </c>
    </row>
    <row r="24" spans="1:12" s="112" customFormat="1" ht="17.25" customHeight="1">
      <c r="A24" s="565" t="s">
        <v>551</v>
      </c>
      <c r="B24" s="253"/>
      <c r="C24" s="571"/>
      <c r="D24" s="553"/>
      <c r="E24" s="554"/>
      <c r="F24" s="237"/>
      <c r="G24" s="571"/>
      <c r="H24" s="553"/>
      <c r="I24" s="554"/>
      <c r="L24" s="550"/>
    </row>
    <row r="25" spans="1:9" s="112" customFormat="1" ht="12.75" customHeight="1">
      <c r="A25" s="562" t="s">
        <v>543</v>
      </c>
      <c r="B25" s="9"/>
      <c r="C25" s="567">
        <v>3420631.54</v>
      </c>
      <c r="D25" s="551">
        <v>3015574.42</v>
      </c>
      <c r="E25" s="552">
        <v>2704471.94</v>
      </c>
      <c r="F25" s="114"/>
      <c r="G25" s="567">
        <v>3090610.66</v>
      </c>
      <c r="H25" s="551">
        <v>3093831.79</v>
      </c>
      <c r="I25" s="552">
        <v>2795249.72</v>
      </c>
    </row>
    <row r="26" spans="1:9" s="112" customFormat="1" ht="12.75" customHeight="1">
      <c r="A26" s="564" t="s">
        <v>544</v>
      </c>
      <c r="B26" s="572"/>
      <c r="C26" s="569">
        <v>1135006.63</v>
      </c>
      <c r="D26" s="548">
        <v>904305.73</v>
      </c>
      <c r="E26" s="549">
        <v>1148346.12</v>
      </c>
      <c r="F26" s="114"/>
      <c r="G26" s="569">
        <v>1530658.96</v>
      </c>
      <c r="H26" s="548">
        <v>1455869.8</v>
      </c>
      <c r="I26" s="549">
        <v>1275748.99</v>
      </c>
    </row>
    <row r="27" spans="1:9" s="112" customFormat="1" ht="12.75" customHeight="1">
      <c r="A27" s="563" t="s">
        <v>545</v>
      </c>
      <c r="B27" s="9"/>
      <c r="C27" s="568">
        <v>17500</v>
      </c>
      <c r="D27" s="546">
        <v>13000</v>
      </c>
      <c r="E27" s="547">
        <v>13000</v>
      </c>
      <c r="F27" s="114"/>
      <c r="G27" s="568">
        <v>9733.53</v>
      </c>
      <c r="H27" s="546">
        <v>6390.04</v>
      </c>
      <c r="I27" s="547">
        <v>6799.08</v>
      </c>
    </row>
    <row r="28" spans="1:9" s="112" customFormat="1" ht="12.75" customHeight="1">
      <c r="A28" s="563" t="s">
        <v>536</v>
      </c>
      <c r="B28" s="9"/>
      <c r="C28" s="568">
        <v>410400</v>
      </c>
      <c r="D28" s="546">
        <v>372254</v>
      </c>
      <c r="E28" s="547">
        <v>267662</v>
      </c>
      <c r="F28" s="114"/>
      <c r="G28" s="568">
        <v>529571.05</v>
      </c>
      <c r="H28" s="546">
        <v>487679.62</v>
      </c>
      <c r="I28" s="547">
        <v>482518.46</v>
      </c>
    </row>
    <row r="29" spans="1:9" s="112" customFormat="1" ht="12.75" customHeight="1">
      <c r="A29" s="563" t="s">
        <v>546</v>
      </c>
      <c r="B29" s="9"/>
      <c r="C29" s="568">
        <v>415680</v>
      </c>
      <c r="D29" s="546">
        <v>232820</v>
      </c>
      <c r="E29" s="547">
        <v>75780</v>
      </c>
      <c r="F29" s="114"/>
      <c r="G29" s="568">
        <v>1206985.42</v>
      </c>
      <c r="H29" s="546">
        <v>1287906.8</v>
      </c>
      <c r="I29" s="547">
        <v>827008.17</v>
      </c>
    </row>
    <row r="30" spans="1:9" s="112" customFormat="1" ht="12.75" customHeight="1">
      <c r="A30" s="563" t="s">
        <v>539</v>
      </c>
      <c r="B30" s="9"/>
      <c r="C30" s="568">
        <v>134000</v>
      </c>
      <c r="D30" s="546">
        <v>132000</v>
      </c>
      <c r="E30" s="547">
        <v>120000</v>
      </c>
      <c r="F30" s="114"/>
      <c r="G30" s="568">
        <v>80418.07</v>
      </c>
      <c r="H30" s="546">
        <v>189863</v>
      </c>
      <c r="I30" s="547">
        <v>126757.49</v>
      </c>
    </row>
    <row r="31" spans="1:9" s="112" customFormat="1" ht="12.75" customHeight="1">
      <c r="A31" s="563" t="s">
        <v>540</v>
      </c>
      <c r="B31" s="9"/>
      <c r="C31" s="723">
        <v>6000</v>
      </c>
      <c r="D31" s="724">
        <v>6000</v>
      </c>
      <c r="E31" s="725">
        <v>6000</v>
      </c>
      <c r="F31" s="34"/>
      <c r="G31" s="723">
        <v>1700</v>
      </c>
      <c r="H31" s="724">
        <v>0</v>
      </c>
      <c r="I31" s="725">
        <v>1800</v>
      </c>
    </row>
    <row r="32" spans="1:9" s="112" customFormat="1" ht="12.75" customHeight="1">
      <c r="A32" s="563" t="s">
        <v>541</v>
      </c>
      <c r="B32" s="9"/>
      <c r="C32" s="723">
        <v>57400</v>
      </c>
      <c r="D32" s="724">
        <v>50300</v>
      </c>
      <c r="E32" s="725">
        <v>41600</v>
      </c>
      <c r="F32" s="34"/>
      <c r="G32" s="723">
        <v>46820.08</v>
      </c>
      <c r="H32" s="724">
        <v>113971.15</v>
      </c>
      <c r="I32" s="725">
        <v>130832.5</v>
      </c>
    </row>
    <row r="33" spans="1:12" s="112" customFormat="1" ht="23.25" customHeight="1">
      <c r="A33" s="565" t="s">
        <v>802</v>
      </c>
      <c r="B33" s="253"/>
      <c r="C33" s="571"/>
      <c r="D33" s="553"/>
      <c r="E33" s="554"/>
      <c r="F33" s="237"/>
      <c r="G33" s="571"/>
      <c r="H33" s="553"/>
      <c r="I33" s="554"/>
      <c r="L33" s="550"/>
    </row>
    <row r="34" spans="1:9" s="112" customFormat="1" ht="12.75" customHeight="1">
      <c r="A34" s="562" t="s">
        <v>803</v>
      </c>
      <c r="B34" s="9"/>
      <c r="C34" s="717">
        <v>15000</v>
      </c>
      <c r="D34" s="718">
        <v>11000</v>
      </c>
      <c r="E34" s="719">
        <v>11000</v>
      </c>
      <c r="F34" s="34"/>
      <c r="G34" s="717" t="s">
        <v>695</v>
      </c>
      <c r="H34" s="718">
        <v>5260.51</v>
      </c>
      <c r="I34" s="719">
        <v>5742.19</v>
      </c>
    </row>
    <row r="35" spans="1:9" s="112" customFormat="1" ht="12.75" customHeight="1">
      <c r="A35" s="564" t="s">
        <v>804</v>
      </c>
      <c r="B35" s="572"/>
      <c r="C35" s="720">
        <v>1772245.22</v>
      </c>
      <c r="D35" s="721">
        <v>1546444.99</v>
      </c>
      <c r="E35" s="722">
        <v>1876239.91</v>
      </c>
      <c r="F35" s="34"/>
      <c r="G35" s="720" t="s">
        <v>695</v>
      </c>
      <c r="H35" s="721">
        <v>2038793.59</v>
      </c>
      <c r="I35" s="722">
        <v>1889802.86</v>
      </c>
    </row>
    <row r="36" spans="1:9" s="112" customFormat="1" ht="12.75" customHeight="1">
      <c r="A36" s="563" t="s">
        <v>805</v>
      </c>
      <c r="B36" s="9"/>
      <c r="C36" s="723">
        <v>1801199</v>
      </c>
      <c r="D36" s="724">
        <v>1433668.64</v>
      </c>
      <c r="E36" s="725">
        <v>762132.25</v>
      </c>
      <c r="F36" s="34"/>
      <c r="G36" s="723" t="s">
        <v>695</v>
      </c>
      <c r="H36" s="724">
        <v>1778932.76</v>
      </c>
      <c r="I36" s="725">
        <v>1476488.17</v>
      </c>
    </row>
    <row r="37" spans="1:9" s="112" customFormat="1" ht="12.75" customHeight="1">
      <c r="A37" s="563" t="s">
        <v>806</v>
      </c>
      <c r="B37" s="9"/>
      <c r="C37" s="723">
        <v>741071.11</v>
      </c>
      <c r="D37" s="724">
        <v>656051.22</v>
      </c>
      <c r="E37" s="725">
        <v>601137.51</v>
      </c>
      <c r="F37" s="34"/>
      <c r="G37" s="723" t="s">
        <v>695</v>
      </c>
      <c r="H37" s="724">
        <v>775332.84</v>
      </c>
      <c r="I37" s="725">
        <v>610879.81</v>
      </c>
    </row>
    <row r="38" spans="1:9" s="112" customFormat="1" ht="12.75" customHeight="1">
      <c r="A38" s="726" t="s">
        <v>807</v>
      </c>
      <c r="B38" s="9"/>
      <c r="C38" s="727">
        <v>370218.04</v>
      </c>
      <c r="D38" s="724">
        <v>311894.99</v>
      </c>
      <c r="E38" s="725">
        <v>299330.83</v>
      </c>
      <c r="F38" s="34"/>
      <c r="G38" s="723" t="s">
        <v>695</v>
      </c>
      <c r="H38" s="724">
        <v>993690.91</v>
      </c>
      <c r="I38" s="727">
        <v>798270.46</v>
      </c>
    </row>
    <row r="39" spans="1:9" s="112" customFormat="1" ht="12.75" customHeight="1">
      <c r="A39" s="728" t="s">
        <v>808</v>
      </c>
      <c r="B39" s="10"/>
      <c r="C39" s="729">
        <v>896884.8</v>
      </c>
      <c r="D39" s="729">
        <v>767194.31</v>
      </c>
      <c r="E39" s="729">
        <v>827019.56</v>
      </c>
      <c r="F39" s="213"/>
      <c r="G39" s="729" t="s">
        <v>695</v>
      </c>
      <c r="H39" s="729">
        <v>1043501.59</v>
      </c>
      <c r="I39" s="729">
        <v>865530.92</v>
      </c>
    </row>
    <row r="40" spans="1:18" ht="19.5" customHeight="1">
      <c r="A40" s="913" t="s">
        <v>719</v>
      </c>
      <c r="B40" s="913"/>
      <c r="C40" s="913"/>
      <c r="D40" s="913"/>
      <c r="E40" s="913"/>
      <c r="F40" s="857"/>
      <c r="G40" s="857"/>
      <c r="H40" s="857"/>
      <c r="I40" s="857"/>
      <c r="M40" s="543"/>
      <c r="N40" s="543"/>
      <c r="O40" s="543"/>
      <c r="P40" s="543"/>
      <c r="Q40" s="543"/>
      <c r="R40" s="543"/>
    </row>
    <row r="41" spans="1:2" ht="12.75">
      <c r="A41" s="559" t="s">
        <v>552</v>
      </c>
      <c r="B41" s="559"/>
    </row>
    <row r="42" spans="1:2" ht="10.5" customHeight="1">
      <c r="A42" s="326" t="s">
        <v>553</v>
      </c>
      <c r="B42" s="326"/>
    </row>
    <row r="43" spans="1:2" ht="10.5" customHeight="1">
      <c r="A43" s="326" t="s">
        <v>554</v>
      </c>
      <c r="B43" s="326"/>
    </row>
    <row r="44" spans="1:2" ht="10.5" customHeight="1">
      <c r="A44" s="326" t="s">
        <v>555</v>
      </c>
      <c r="B44" s="326"/>
    </row>
    <row r="45" spans="1:2" ht="10.5" customHeight="1">
      <c r="A45" s="326" t="s">
        <v>556</v>
      </c>
      <c r="B45" s="326"/>
    </row>
  </sheetData>
  <sheetProtection/>
  <mergeCells count="1">
    <mergeCell ref="A40:I40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8.28125" style="184" customWidth="1"/>
    <col min="2" max="2" width="23.140625" style="0" customWidth="1"/>
    <col min="3" max="3" width="12.140625" style="191" customWidth="1"/>
    <col min="4" max="4" width="3.7109375" style="0" customWidth="1"/>
    <col min="6" max="6" width="19.8515625" style="0" customWidth="1"/>
    <col min="7" max="7" width="12.00390625" style="0" customWidth="1"/>
  </cols>
  <sheetData>
    <row r="1" spans="1:20" s="1" customFormat="1" ht="13.5" customHeight="1">
      <c r="A1" s="3"/>
      <c r="C1" s="394"/>
      <c r="G1" s="157"/>
      <c r="H1" s="263"/>
      <c r="I1" s="377"/>
      <c r="J1" s="378"/>
      <c r="K1" s="379"/>
      <c r="L1" s="379"/>
      <c r="M1" s="379"/>
      <c r="N1" s="46"/>
      <c r="O1" s="46"/>
      <c r="P1" s="328"/>
      <c r="Q1" s="328"/>
      <c r="R1" s="328"/>
      <c r="S1" s="328"/>
      <c r="T1" s="328"/>
    </row>
    <row r="2" spans="1:20" s="1" customFormat="1" ht="21" customHeight="1">
      <c r="A2" s="261" t="s">
        <v>905</v>
      </c>
      <c r="B2" s="260"/>
      <c r="C2" s="395"/>
      <c r="D2" s="261"/>
      <c r="E2" s="260"/>
      <c r="F2" s="260"/>
      <c r="G2" s="260"/>
      <c r="H2" s="266"/>
      <c r="I2" s="377"/>
      <c r="J2" s="378"/>
      <c r="K2" s="379"/>
      <c r="L2" s="379"/>
      <c r="M2" s="379"/>
      <c r="N2" s="46"/>
      <c r="O2" s="46"/>
      <c r="P2" s="328"/>
      <c r="Q2" s="328"/>
      <c r="R2" s="328"/>
      <c r="S2" s="328"/>
      <c r="T2" s="328"/>
    </row>
    <row r="3" spans="1:20" s="1" customFormat="1" ht="14.25" customHeight="1">
      <c r="A3" s="3"/>
      <c r="C3" s="394"/>
      <c r="I3" s="377"/>
      <c r="J3" s="378"/>
      <c r="K3" s="379"/>
      <c r="L3" s="379"/>
      <c r="M3" s="379"/>
      <c r="N3" s="46"/>
      <c r="O3" s="46"/>
      <c r="P3" s="328"/>
      <c r="Q3" s="328"/>
      <c r="R3" s="328"/>
      <c r="S3" s="328"/>
      <c r="T3" s="328"/>
    </row>
    <row r="4" spans="1:20" s="4" customFormat="1" ht="18.75">
      <c r="A4" s="23" t="s">
        <v>284</v>
      </c>
      <c r="B4" s="12"/>
      <c r="C4" s="420"/>
      <c r="D4" s="13"/>
      <c r="E4" s="13"/>
      <c r="F4" s="13"/>
      <c r="G4" s="13"/>
      <c r="H4" s="18"/>
      <c r="I4" s="18"/>
      <c r="J4" s="17"/>
      <c r="M4" s="349"/>
      <c r="N4" s="349"/>
      <c r="O4" s="349"/>
      <c r="P4" s="349"/>
      <c r="Q4" s="349"/>
      <c r="R4" s="349"/>
      <c r="S4" s="349"/>
      <c r="T4" s="349"/>
    </row>
    <row r="5" spans="1:20" s="17" customFormat="1" ht="18.75">
      <c r="A5" s="234"/>
      <c r="B5" s="397"/>
      <c r="C5" s="421"/>
      <c r="D5" s="18"/>
      <c r="E5" s="18"/>
      <c r="F5" s="18"/>
      <c r="G5" s="18"/>
      <c r="H5" s="18"/>
      <c r="I5" s="18"/>
      <c r="M5" s="341"/>
      <c r="N5" s="341"/>
      <c r="O5" s="341"/>
      <c r="P5" s="341"/>
      <c r="Q5" s="341"/>
      <c r="R5" s="341"/>
      <c r="S5" s="341"/>
      <c r="T5" s="341"/>
    </row>
    <row r="6" spans="1:20" s="4" customFormat="1" ht="15">
      <c r="A6" s="109" t="s">
        <v>445</v>
      </c>
      <c r="B6" s="366"/>
      <c r="C6" s="192"/>
      <c r="E6" s="109" t="s">
        <v>41</v>
      </c>
      <c r="F6" s="109"/>
      <c r="G6" s="11"/>
      <c r="M6" s="349"/>
      <c r="N6" s="349"/>
      <c r="O6" s="349"/>
      <c r="P6" s="349"/>
      <c r="Q6" s="349"/>
      <c r="R6" s="349"/>
      <c r="S6" s="349"/>
      <c r="T6" s="349"/>
    </row>
    <row r="7" spans="1:20" s="4" customFormat="1" ht="13.5">
      <c r="A7" s="367"/>
      <c r="B7" s="111"/>
      <c r="C7" s="422" t="s">
        <v>166</v>
      </c>
      <c r="E7" s="122"/>
      <c r="F7" s="122"/>
      <c r="G7" s="111" t="s">
        <v>300</v>
      </c>
      <c r="M7" s="349"/>
      <c r="N7" s="349"/>
      <c r="O7" s="349"/>
      <c r="P7" s="349"/>
      <c r="Q7" s="349"/>
      <c r="R7" s="349"/>
      <c r="S7" s="349"/>
      <c r="T7" s="349"/>
    </row>
    <row r="8" spans="1:20" s="4" customFormat="1" ht="12.75">
      <c r="A8" s="9" t="s">
        <v>446</v>
      </c>
      <c r="B8" s="258"/>
      <c r="C8" s="220">
        <v>29</v>
      </c>
      <c r="E8" s="9" t="s">
        <v>41</v>
      </c>
      <c r="G8" s="220">
        <v>24111</v>
      </c>
      <c r="M8" s="349"/>
      <c r="N8" s="349"/>
      <c r="O8" s="349"/>
      <c r="P8" s="349"/>
      <c r="Q8" s="349"/>
      <c r="R8" s="349"/>
      <c r="S8" s="349"/>
      <c r="T8" s="349"/>
    </row>
    <row r="9" spans="1:20" s="4" customFormat="1" ht="12.75">
      <c r="A9" s="236" t="s">
        <v>448</v>
      </c>
      <c r="C9" s="114">
        <v>62</v>
      </c>
      <c r="E9" s="236" t="s">
        <v>463</v>
      </c>
      <c r="G9" s="114">
        <v>23643</v>
      </c>
      <c r="M9" s="349"/>
      <c r="N9" s="349"/>
      <c r="O9" s="349"/>
      <c r="P9" s="349"/>
      <c r="Q9" s="349"/>
      <c r="R9" s="349"/>
      <c r="S9" s="349"/>
      <c r="T9" s="349"/>
    </row>
    <row r="10" spans="1:20" s="4" customFormat="1" ht="12.75">
      <c r="A10" s="236" t="s">
        <v>447</v>
      </c>
      <c r="C10" s="114">
        <v>58</v>
      </c>
      <c r="E10" s="199" t="s">
        <v>464</v>
      </c>
      <c r="F10" s="11"/>
      <c r="G10" s="116">
        <v>468</v>
      </c>
      <c r="M10" s="349"/>
      <c r="N10" s="349"/>
      <c r="O10" s="349"/>
      <c r="P10" s="349"/>
      <c r="Q10" s="349"/>
      <c r="R10" s="349"/>
      <c r="S10" s="349"/>
      <c r="T10" s="349"/>
    </row>
    <row r="11" spans="1:20" s="4" customFormat="1" ht="12.75">
      <c r="A11" s="199" t="s">
        <v>449</v>
      </c>
      <c r="B11" s="11"/>
      <c r="C11" s="116">
        <v>3</v>
      </c>
      <c r="M11" s="349"/>
      <c r="N11" s="349"/>
      <c r="O11" s="349"/>
      <c r="P11" s="349"/>
      <c r="Q11" s="349"/>
      <c r="R11" s="349"/>
      <c r="S11" s="349"/>
      <c r="T11" s="349"/>
    </row>
    <row r="12" spans="1:20" s="4" customFormat="1" ht="12.75">
      <c r="A12" s="369" t="s">
        <v>450</v>
      </c>
      <c r="C12" s="114"/>
      <c r="M12" s="349"/>
      <c r="N12" s="349"/>
      <c r="O12" s="349"/>
      <c r="P12" s="349"/>
      <c r="Q12" s="349"/>
      <c r="R12" s="349"/>
      <c r="S12" s="349"/>
      <c r="T12" s="349"/>
    </row>
    <row r="13" spans="1:20" s="4" customFormat="1" ht="10.5" customHeight="1">
      <c r="A13" s="602" t="s">
        <v>901</v>
      </c>
      <c r="B13" s="258"/>
      <c r="C13" s="423"/>
      <c r="M13" s="349"/>
      <c r="N13" s="349"/>
      <c r="O13" s="349"/>
      <c r="P13" s="349"/>
      <c r="Q13" s="349"/>
      <c r="R13" s="349"/>
      <c r="S13" s="349"/>
      <c r="T13" s="349"/>
    </row>
    <row r="14" spans="1:20" s="4" customFormat="1" ht="10.5" customHeight="1">
      <c r="A14" s="368"/>
      <c r="B14" s="258"/>
      <c r="C14" s="423"/>
      <c r="M14" s="349"/>
      <c r="N14" s="349"/>
      <c r="O14" s="349"/>
      <c r="P14" s="349"/>
      <c r="Q14" s="349"/>
      <c r="R14" s="349"/>
      <c r="S14" s="349"/>
      <c r="T14" s="349"/>
    </row>
    <row r="15" spans="1:20" s="4" customFormat="1" ht="10.5" customHeight="1">
      <c r="A15" s="368"/>
      <c r="B15" s="258"/>
      <c r="C15" s="423"/>
      <c r="M15" s="349"/>
      <c r="N15" s="349"/>
      <c r="O15" s="349"/>
      <c r="P15" s="349"/>
      <c r="Q15" s="349"/>
      <c r="R15" s="349"/>
      <c r="S15" s="349"/>
      <c r="T15" s="349"/>
    </row>
    <row r="16" spans="1:8" ht="14.25">
      <c r="A16" s="392" t="s">
        <v>484</v>
      </c>
      <c r="B16" s="11"/>
      <c r="C16" s="192"/>
      <c r="D16" s="4"/>
      <c r="E16" s="4"/>
      <c r="F16" s="4"/>
      <c r="G16" s="4"/>
      <c r="H16" s="4"/>
    </row>
    <row r="17" spans="1:8" s="112" customFormat="1" ht="30" customHeight="1">
      <c r="A17" s="396" t="s">
        <v>481</v>
      </c>
      <c r="B17" s="7" t="s">
        <v>482</v>
      </c>
      <c r="C17" s="286" t="s">
        <v>41</v>
      </c>
      <c r="D17" s="9"/>
      <c r="E17" s="495"/>
      <c r="F17" s="9"/>
      <c r="G17" s="271"/>
      <c r="H17" s="9"/>
    </row>
    <row r="18" spans="1:8" s="112" customFormat="1" ht="11.25">
      <c r="A18" s="140">
        <v>22001</v>
      </c>
      <c r="B18" s="313" t="s">
        <v>906</v>
      </c>
      <c r="C18" s="220">
        <v>279</v>
      </c>
      <c r="D18" s="9"/>
      <c r="E18" s="236"/>
      <c r="F18" s="579"/>
      <c r="G18" s="9"/>
      <c r="H18" s="9"/>
    </row>
    <row r="19" spans="1:8" s="112" customFormat="1" ht="11.25">
      <c r="A19" s="140">
        <v>22003</v>
      </c>
      <c r="B19" s="112" t="s">
        <v>907</v>
      </c>
      <c r="C19" s="118">
        <v>176</v>
      </c>
      <c r="D19" s="9"/>
      <c r="E19" s="236"/>
      <c r="F19" s="9"/>
      <c r="G19" s="9"/>
      <c r="H19" s="9"/>
    </row>
    <row r="20" spans="1:5" s="112" customFormat="1" ht="11.25">
      <c r="A20" s="140">
        <v>22024</v>
      </c>
      <c r="B20" s="112" t="s">
        <v>908</v>
      </c>
      <c r="C20" s="118">
        <v>298</v>
      </c>
      <c r="E20" s="140"/>
    </row>
    <row r="21" spans="1:5" s="112" customFormat="1" ht="11.25">
      <c r="A21" s="140">
        <v>22041</v>
      </c>
      <c r="B21" s="112" t="s">
        <v>909</v>
      </c>
      <c r="C21" s="118">
        <v>197</v>
      </c>
      <c r="E21" s="140"/>
    </row>
    <row r="22" spans="1:5" s="112" customFormat="1" ht="11.25">
      <c r="A22" s="140">
        <v>22042</v>
      </c>
      <c r="B22" s="112" t="s">
        <v>910</v>
      </c>
      <c r="C22" s="118">
        <v>133</v>
      </c>
      <c r="E22" s="140"/>
    </row>
    <row r="23" spans="1:5" s="112" customFormat="1" ht="11.25">
      <c r="A23" s="140">
        <v>22048</v>
      </c>
      <c r="B23" s="112" t="s">
        <v>911</v>
      </c>
      <c r="C23" s="118">
        <v>17210</v>
      </c>
      <c r="E23" s="140"/>
    </row>
    <row r="24" spans="1:5" s="112" customFormat="1" ht="11.25">
      <c r="A24" s="140">
        <v>22050</v>
      </c>
      <c r="B24" s="112" t="s">
        <v>912</v>
      </c>
      <c r="C24" s="118">
        <v>98</v>
      </c>
      <c r="E24" s="140"/>
    </row>
    <row r="25" spans="1:5" s="112" customFormat="1" ht="11.25">
      <c r="A25" s="140">
        <v>22055</v>
      </c>
      <c r="B25" s="112" t="s">
        <v>913</v>
      </c>
      <c r="C25" s="118">
        <v>385</v>
      </c>
      <c r="E25" s="140"/>
    </row>
    <row r="26" spans="1:5" s="112" customFormat="1" ht="11.25">
      <c r="A26" s="140">
        <v>22058</v>
      </c>
      <c r="B26" s="112" t="s">
        <v>914</v>
      </c>
      <c r="C26" s="118">
        <v>246</v>
      </c>
      <c r="E26" s="140"/>
    </row>
    <row r="27" spans="1:5" s="112" customFormat="1" ht="11.25">
      <c r="A27" s="140">
        <v>22082</v>
      </c>
      <c r="B27" s="112" t="s">
        <v>915</v>
      </c>
      <c r="C27" s="118">
        <v>349</v>
      </c>
      <c r="E27" s="140"/>
    </row>
    <row r="28" spans="1:5" s="112" customFormat="1" ht="11.25">
      <c r="A28" s="140">
        <v>22088</v>
      </c>
      <c r="B28" s="112" t="s">
        <v>916</v>
      </c>
      <c r="C28" s="118">
        <v>181</v>
      </c>
      <c r="E28" s="140"/>
    </row>
    <row r="29" spans="1:5" s="112" customFormat="1" ht="11.25">
      <c r="A29" s="140">
        <v>22090</v>
      </c>
      <c r="B29" s="112" t="s">
        <v>917</v>
      </c>
      <c r="C29" s="118">
        <v>115</v>
      </c>
      <c r="E29" s="140"/>
    </row>
    <row r="30" spans="1:5" s="112" customFormat="1" ht="11.25">
      <c r="A30" s="140">
        <v>22102</v>
      </c>
      <c r="B30" s="112" t="s">
        <v>918</v>
      </c>
      <c r="C30" s="118">
        <v>221</v>
      </c>
      <c r="E30" s="140"/>
    </row>
    <row r="31" spans="1:5" s="112" customFormat="1" ht="11.25">
      <c r="A31" s="140">
        <v>22103</v>
      </c>
      <c r="B31" s="112" t="s">
        <v>919</v>
      </c>
      <c r="C31" s="118">
        <v>847</v>
      </c>
      <c r="E31" s="140"/>
    </row>
    <row r="32" spans="1:5" s="112" customFormat="1" ht="11.25">
      <c r="A32" s="140">
        <v>22115</v>
      </c>
      <c r="B32" s="112" t="s">
        <v>920</v>
      </c>
      <c r="C32" s="118">
        <v>448</v>
      </c>
      <c r="E32" s="140"/>
    </row>
    <row r="33" spans="1:5" s="112" customFormat="1" ht="11.25">
      <c r="A33" s="140">
        <v>22128</v>
      </c>
      <c r="B33" s="112" t="s">
        <v>921</v>
      </c>
      <c r="C33" s="118">
        <v>211</v>
      </c>
      <c r="E33" s="140"/>
    </row>
    <row r="34" spans="1:5" s="112" customFormat="1" ht="11.25">
      <c r="A34" s="140">
        <v>22135</v>
      </c>
      <c r="B34" s="112" t="s">
        <v>922</v>
      </c>
      <c r="C34" s="118">
        <v>225</v>
      </c>
      <c r="E34" s="140"/>
    </row>
    <row r="35" spans="1:5" s="112" customFormat="1" ht="11.25">
      <c r="A35" s="140">
        <v>22139</v>
      </c>
      <c r="B35" s="112" t="s">
        <v>923</v>
      </c>
      <c r="C35" s="118">
        <v>95</v>
      </c>
      <c r="E35" s="140"/>
    </row>
    <row r="36" spans="1:5" s="112" customFormat="1" ht="11.25">
      <c r="A36" s="140">
        <v>22141</v>
      </c>
      <c r="B36" s="112" t="s">
        <v>924</v>
      </c>
      <c r="C36" s="118">
        <v>148</v>
      </c>
      <c r="E36" s="140"/>
    </row>
    <row r="37" spans="1:5" s="112" customFormat="1" ht="11.25">
      <c r="A37" s="140">
        <v>22160</v>
      </c>
      <c r="B37" s="112" t="s">
        <v>925</v>
      </c>
      <c r="C37" s="118">
        <v>250</v>
      </c>
      <c r="E37" s="140"/>
    </row>
    <row r="38" spans="1:5" s="112" customFormat="1" ht="11.25">
      <c r="A38" s="140">
        <v>22164</v>
      </c>
      <c r="B38" s="112" t="s">
        <v>926</v>
      </c>
      <c r="C38" s="118">
        <v>62</v>
      </c>
      <c r="E38" s="140"/>
    </row>
    <row r="39" spans="1:5" s="112" customFormat="1" ht="11.25">
      <c r="A39" s="140">
        <v>22174</v>
      </c>
      <c r="B39" s="112" t="s">
        <v>927</v>
      </c>
      <c r="C39" s="118">
        <v>553</v>
      </c>
      <c r="E39" s="140"/>
    </row>
    <row r="40" spans="1:5" s="112" customFormat="1" ht="11.25">
      <c r="A40" s="140">
        <v>22176</v>
      </c>
      <c r="B40" s="112" t="s">
        <v>928</v>
      </c>
      <c r="C40" s="118">
        <v>201</v>
      </c>
      <c r="E40" s="140"/>
    </row>
    <row r="41" spans="1:5" s="112" customFormat="1" ht="11.25">
      <c r="A41" s="140">
        <v>22186</v>
      </c>
      <c r="B41" s="112" t="s">
        <v>929</v>
      </c>
      <c r="C41" s="118">
        <v>230</v>
      </c>
      <c r="E41" s="140"/>
    </row>
    <row r="42" spans="1:5" s="112" customFormat="1" ht="11.25">
      <c r="A42" s="140">
        <v>22201</v>
      </c>
      <c r="B42" s="112" t="s">
        <v>930</v>
      </c>
      <c r="C42" s="118">
        <v>302</v>
      </c>
      <c r="E42" s="140"/>
    </row>
    <row r="43" spans="1:5" s="112" customFormat="1" ht="11.25">
      <c r="A43" s="140">
        <v>22202</v>
      </c>
      <c r="B43" s="112" t="s">
        <v>931</v>
      </c>
      <c r="C43" s="118">
        <v>136</v>
      </c>
      <c r="E43" s="140"/>
    </row>
    <row r="44" spans="1:5" s="112" customFormat="1" ht="11.25">
      <c r="A44" s="140">
        <v>22235</v>
      </c>
      <c r="B44" s="112" t="s">
        <v>932</v>
      </c>
      <c r="C44" s="118">
        <v>106</v>
      </c>
      <c r="E44" s="140"/>
    </row>
    <row r="45" spans="1:5" s="112" customFormat="1" ht="11.25">
      <c r="A45" s="140">
        <v>22906</v>
      </c>
      <c r="B45" s="112" t="s">
        <v>933</v>
      </c>
      <c r="C45" s="118">
        <v>219</v>
      </c>
      <c r="E45" s="140"/>
    </row>
    <row r="46" spans="1:5" s="112" customFormat="1" ht="11.25">
      <c r="A46" s="199">
        <v>22908</v>
      </c>
      <c r="B46" s="10" t="s">
        <v>934</v>
      </c>
      <c r="C46" s="116">
        <v>190</v>
      </c>
      <c r="E46" s="140"/>
    </row>
    <row r="47" spans="1:5" s="112" customFormat="1" ht="16.5" customHeight="1">
      <c r="A47" s="620" t="s">
        <v>935</v>
      </c>
      <c r="C47" s="118"/>
      <c r="E47" s="140"/>
    </row>
    <row r="48" spans="1:5" s="112" customFormat="1" ht="11.25">
      <c r="A48" s="140"/>
      <c r="C48" s="118"/>
      <c r="E48" s="140"/>
    </row>
    <row r="49" spans="1:5" s="112" customFormat="1" ht="11.25">
      <c r="A49" s="140"/>
      <c r="C49" s="118"/>
      <c r="E49" s="140"/>
    </row>
    <row r="50" spans="1:5" s="112" customFormat="1" ht="11.25">
      <c r="A50" s="140"/>
      <c r="C50" s="118"/>
      <c r="E50" s="140"/>
    </row>
    <row r="51" spans="1:5" s="112" customFormat="1" ht="11.25">
      <c r="A51" s="140"/>
      <c r="C51" s="118"/>
      <c r="E51" s="140"/>
    </row>
    <row r="52" spans="1:5" s="112" customFormat="1" ht="11.25">
      <c r="A52" s="140"/>
      <c r="C52" s="118"/>
      <c r="E52" s="140"/>
    </row>
    <row r="53" spans="1:5" s="112" customFormat="1" ht="11.25">
      <c r="A53" s="140"/>
      <c r="C53" s="118"/>
      <c r="E53" s="140"/>
    </row>
    <row r="54" spans="1:5" s="112" customFormat="1" ht="11.25">
      <c r="A54" s="140"/>
      <c r="C54" s="118"/>
      <c r="E54" s="140"/>
    </row>
    <row r="55" spans="1:5" s="112" customFormat="1" ht="11.25">
      <c r="A55" s="140"/>
      <c r="C55" s="118"/>
      <c r="E55" s="140"/>
    </row>
    <row r="56" spans="1:5" s="112" customFormat="1" ht="11.25">
      <c r="A56" s="140"/>
      <c r="C56" s="118"/>
      <c r="E56" s="140"/>
    </row>
    <row r="57" spans="1:5" s="112" customFormat="1" ht="11.25">
      <c r="A57" s="140"/>
      <c r="C57" s="118"/>
      <c r="E57" s="140"/>
    </row>
    <row r="58" spans="1:5" s="112" customFormat="1" ht="11.25">
      <c r="A58" s="140"/>
      <c r="C58" s="118"/>
      <c r="E58" s="140"/>
    </row>
    <row r="59" spans="1:5" s="112" customFormat="1" ht="11.25">
      <c r="A59" s="140"/>
      <c r="C59" s="118"/>
      <c r="E59" s="140"/>
    </row>
    <row r="60" spans="1:5" s="9" customFormat="1" ht="11.25">
      <c r="A60" s="236"/>
      <c r="C60" s="114"/>
      <c r="E60" s="236"/>
    </row>
    <row r="61" spans="1:5" s="9" customFormat="1" ht="11.25">
      <c r="A61" s="236"/>
      <c r="C61" s="114"/>
      <c r="E61" s="236"/>
    </row>
    <row r="62" spans="1:5" s="9" customFormat="1" ht="11.25">
      <c r="A62" s="236"/>
      <c r="C62" s="114"/>
      <c r="E62" s="236"/>
    </row>
    <row r="63" spans="1:3" s="9" customFormat="1" ht="11.25">
      <c r="A63" s="236"/>
      <c r="C63" s="114"/>
    </row>
    <row r="64" spans="1:3" s="9" customFormat="1" ht="11.25">
      <c r="A64" s="236"/>
      <c r="C64" s="114"/>
    </row>
    <row r="65" spans="1:3" s="9" customFormat="1" ht="11.25">
      <c r="A65" s="236"/>
      <c r="C65" s="114"/>
    </row>
    <row r="66" spans="1:3" s="9" customFormat="1" ht="11.25">
      <c r="A66" s="236"/>
      <c r="C66" s="114"/>
    </row>
    <row r="67" spans="1:3" s="112" customFormat="1" ht="11.25">
      <c r="A67" s="236"/>
      <c r="B67" s="9"/>
      <c r="C67" s="114"/>
    </row>
    <row r="68" spans="1:3" s="112" customFormat="1" ht="11.25">
      <c r="A68" s="236"/>
      <c r="B68" s="9"/>
      <c r="C68" s="114"/>
    </row>
    <row r="69" spans="1:3" s="112" customFormat="1" ht="11.25">
      <c r="A69" s="236"/>
      <c r="B69" s="9"/>
      <c r="C69" s="114"/>
    </row>
    <row r="70" spans="1:3" s="112" customFormat="1" ht="11.25">
      <c r="A70" s="236"/>
      <c r="B70" s="9"/>
      <c r="C70" s="114"/>
    </row>
    <row r="71" spans="1:3" s="112" customFormat="1" ht="11.25">
      <c r="A71" s="236"/>
      <c r="B71" s="9"/>
      <c r="C71" s="114"/>
    </row>
    <row r="72" spans="1:3" s="112" customFormat="1" ht="11.25">
      <c r="A72" s="236"/>
      <c r="B72" s="9"/>
      <c r="C72" s="114"/>
    </row>
    <row r="73" spans="1:3" ht="12.75">
      <c r="A73" s="258"/>
      <c r="B73" s="4"/>
      <c r="C73" s="423"/>
    </row>
    <row r="74" spans="1:3" ht="12.75">
      <c r="A74" s="258"/>
      <c r="B74" s="4"/>
      <c r="C74" s="423"/>
    </row>
    <row r="75" spans="1:3" ht="12.75">
      <c r="A75" s="258"/>
      <c r="B75" s="4"/>
      <c r="C75" s="423"/>
    </row>
    <row r="76" spans="1:3" ht="12.75">
      <c r="A76" s="258"/>
      <c r="B76" s="4"/>
      <c r="C76" s="423"/>
    </row>
    <row r="77" spans="1:3" ht="12.75">
      <c r="A77" s="258"/>
      <c r="B77" s="4"/>
      <c r="C77" s="423"/>
    </row>
    <row r="78" spans="1:3" ht="12.75">
      <c r="A78" s="258"/>
      <c r="B78" s="4"/>
      <c r="C78" s="423"/>
    </row>
    <row r="79" spans="1:3" ht="12.75">
      <c r="A79" s="258"/>
      <c r="B79" s="4"/>
      <c r="C79" s="423"/>
    </row>
    <row r="80" spans="1:3" ht="12.75">
      <c r="A80" s="258"/>
      <c r="B80" s="4"/>
      <c r="C80" s="423"/>
    </row>
    <row r="81" spans="1:3" ht="12.75">
      <c r="A81" s="258"/>
      <c r="B81" s="4"/>
      <c r="C81" s="423"/>
    </row>
    <row r="82" spans="1:3" ht="12.75">
      <c r="A82" s="258"/>
      <c r="B82" s="4"/>
      <c r="C82" s="423"/>
    </row>
    <row r="83" spans="1:3" ht="12.75">
      <c r="A83" s="258"/>
      <c r="B83" s="4"/>
      <c r="C83" s="423"/>
    </row>
    <row r="84" spans="1:3" ht="12.75">
      <c r="A84" s="258"/>
      <c r="B84" s="4"/>
      <c r="C84" s="423"/>
    </row>
    <row r="85" spans="1:3" ht="12.75">
      <c r="A85" s="452"/>
      <c r="B85" s="4"/>
      <c r="C85" s="423"/>
    </row>
  </sheetData>
  <sheetProtection/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1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24.00390625" style="4" customWidth="1"/>
    <col min="2" max="2" width="9.7109375" style="4" customWidth="1"/>
    <col min="3" max="3" width="7.140625" style="4" customWidth="1"/>
    <col min="4" max="4" width="8.57421875" style="4" customWidth="1"/>
    <col min="5" max="6" width="9.00390625" style="4" customWidth="1"/>
    <col min="7" max="7" width="22.140625" style="4" customWidth="1"/>
    <col min="8" max="8" width="5.57421875" style="4" customWidth="1"/>
    <col min="9" max="9" width="11.28125" style="4" customWidth="1"/>
    <col min="10" max="10" width="11.421875" style="380" customWidth="1"/>
    <col min="11" max="11" width="7.140625" style="384" customWidth="1"/>
    <col min="12" max="14" width="7.140625" style="385" customWidth="1"/>
    <col min="15" max="16" width="11.421875" style="386" customWidth="1"/>
    <col min="17" max="21" width="11.421875" style="349" customWidth="1"/>
    <col min="22" max="16384" width="11.421875" style="4" customWidth="1"/>
  </cols>
  <sheetData>
    <row r="1" spans="3:21" s="1" customFormat="1" ht="13.5" customHeight="1">
      <c r="C1" s="3"/>
      <c r="H1" s="157"/>
      <c r="I1" s="263"/>
      <c r="J1" s="377"/>
      <c r="K1" s="378"/>
      <c r="L1" s="379"/>
      <c r="M1" s="379"/>
      <c r="N1" s="379"/>
      <c r="O1" s="46"/>
      <c r="P1" s="46"/>
      <c r="Q1" s="328"/>
      <c r="R1" s="328"/>
      <c r="S1" s="328"/>
      <c r="T1" s="328"/>
      <c r="U1" s="328"/>
    </row>
    <row r="2" spans="1:21" s="1" customFormat="1" ht="21" customHeight="1">
      <c r="A2" s="261" t="s">
        <v>905</v>
      </c>
      <c r="B2" s="260"/>
      <c r="C2" s="260"/>
      <c r="D2" s="261"/>
      <c r="E2" s="260"/>
      <c r="F2" s="260"/>
      <c r="G2" s="260"/>
      <c r="I2" s="266"/>
      <c r="J2" s="377"/>
      <c r="K2" s="378"/>
      <c r="L2" s="379"/>
      <c r="M2" s="379"/>
      <c r="N2" s="379"/>
      <c r="O2" s="46"/>
      <c r="P2" s="46"/>
      <c r="Q2" s="328"/>
      <c r="R2" s="328"/>
      <c r="S2" s="328"/>
      <c r="T2" s="328"/>
      <c r="U2" s="328"/>
    </row>
    <row r="3" spans="3:21" s="1" customFormat="1" ht="14.25" customHeight="1">
      <c r="C3" s="3"/>
      <c r="J3" s="377"/>
      <c r="K3" s="378"/>
      <c r="L3" s="379"/>
      <c r="M3" s="379"/>
      <c r="N3" s="379"/>
      <c r="O3" s="46"/>
      <c r="P3" s="46"/>
      <c r="Q3" s="328"/>
      <c r="R3" s="328"/>
      <c r="S3" s="328"/>
      <c r="T3" s="328"/>
      <c r="U3" s="328"/>
    </row>
    <row r="4" spans="1:21" s="16" customFormat="1" ht="17.25" customHeight="1">
      <c r="A4" s="23" t="s">
        <v>306</v>
      </c>
      <c r="B4" s="23"/>
      <c r="C4" s="13"/>
      <c r="D4" s="13"/>
      <c r="E4" s="13"/>
      <c r="F4" s="13"/>
      <c r="G4" s="13"/>
      <c r="H4" s="18"/>
      <c r="I4" s="14"/>
      <c r="J4" s="380"/>
      <c r="K4" s="381"/>
      <c r="L4" s="382"/>
      <c r="M4" s="382"/>
      <c r="N4" s="382"/>
      <c r="O4" s="15"/>
      <c r="P4" s="15"/>
      <c r="Q4" s="329"/>
      <c r="R4" s="329"/>
      <c r="S4" s="329"/>
      <c r="T4" s="329"/>
      <c r="U4" s="329"/>
    </row>
    <row r="5" spans="1:21" s="235" customFormat="1" ht="8.25" customHeight="1">
      <c r="A5" s="234"/>
      <c r="B5" s="234"/>
      <c r="C5" s="18"/>
      <c r="D5" s="18"/>
      <c r="E5" s="18"/>
      <c r="F5" s="18"/>
      <c r="G5" s="18"/>
      <c r="H5" s="18"/>
      <c r="J5" s="383"/>
      <c r="K5" s="383"/>
      <c r="L5" s="383"/>
      <c r="M5" s="383"/>
      <c r="N5" s="383"/>
      <c r="O5" s="383"/>
      <c r="P5" s="383"/>
      <c r="Q5" s="355"/>
      <c r="R5" s="355"/>
      <c r="S5" s="355"/>
      <c r="T5" s="355"/>
      <c r="U5" s="355"/>
    </row>
    <row r="6" spans="1:8" ht="12.75" customHeight="1">
      <c r="A6" s="19" t="s">
        <v>310</v>
      </c>
      <c r="B6" s="19"/>
      <c r="C6" s="10"/>
      <c r="D6" s="10"/>
      <c r="E6" s="10"/>
      <c r="F6" s="11"/>
      <c r="G6" s="251"/>
      <c r="H6" s="17"/>
    </row>
    <row r="7" spans="1:8" ht="24.75" customHeight="1">
      <c r="A7" s="103" t="s">
        <v>296</v>
      </c>
      <c r="B7" s="103"/>
      <c r="C7" s="103"/>
      <c r="D7" s="247" t="s">
        <v>298</v>
      </c>
      <c r="E7" s="105" t="s">
        <v>299</v>
      </c>
      <c r="F7" s="105" t="s">
        <v>131</v>
      </c>
      <c r="G7" s="117" t="s">
        <v>297</v>
      </c>
      <c r="H7" s="17"/>
    </row>
    <row r="8" spans="1:8" ht="15.75" customHeight="1">
      <c r="A8" s="253" t="s">
        <v>362</v>
      </c>
      <c r="B8" s="253"/>
      <c r="C8" s="1"/>
      <c r="D8" s="248"/>
      <c r="E8" s="269"/>
      <c r="F8" s="252"/>
      <c r="G8" s="858" t="s">
        <v>717</v>
      </c>
      <c r="H8" s="17"/>
    </row>
    <row r="9" spans="1:8" ht="12" customHeight="1">
      <c r="A9" s="1" t="s">
        <v>311</v>
      </c>
      <c r="B9" s="1"/>
      <c r="C9" s="1"/>
      <c r="D9" s="117">
        <v>5</v>
      </c>
      <c r="E9" s="250" t="s">
        <v>361</v>
      </c>
      <c r="F9" s="250">
        <v>2013</v>
      </c>
      <c r="G9" s="859"/>
      <c r="H9" s="17"/>
    </row>
    <row r="10" spans="1:13" ht="12" customHeight="1">
      <c r="A10" s="103" t="s">
        <v>312</v>
      </c>
      <c r="B10" s="103"/>
      <c r="C10" s="103"/>
      <c r="D10" s="8">
        <v>22</v>
      </c>
      <c r="E10" s="305" t="s">
        <v>361</v>
      </c>
      <c r="F10" s="305"/>
      <c r="G10" s="305"/>
      <c r="H10" s="17"/>
      <c r="L10" s="381"/>
      <c r="M10" s="387"/>
    </row>
    <row r="11" spans="1:13" ht="15.75" customHeight="1">
      <c r="A11" s="253" t="s">
        <v>313</v>
      </c>
      <c r="B11" s="253"/>
      <c r="C11" s="1"/>
      <c r="D11" s="310"/>
      <c r="E11" s="269"/>
      <c r="F11" s="269"/>
      <c r="G11" s="858" t="s">
        <v>718</v>
      </c>
      <c r="H11" s="17"/>
      <c r="L11" s="384"/>
      <c r="M11" s="384"/>
    </row>
    <row r="12" spans="1:13" ht="12" customHeight="1">
      <c r="A12" s="1" t="s">
        <v>466</v>
      </c>
      <c r="B12" s="253"/>
      <c r="C12" s="1"/>
      <c r="D12" s="303">
        <v>5</v>
      </c>
      <c r="E12" s="250" t="s">
        <v>166</v>
      </c>
      <c r="F12" s="250"/>
      <c r="G12" s="857"/>
      <c r="H12" s="17"/>
      <c r="L12" s="384"/>
      <c r="M12" s="384"/>
    </row>
    <row r="13" spans="1:13" ht="12" customHeight="1">
      <c r="A13" s="1" t="s">
        <v>465</v>
      </c>
      <c r="B13" s="1"/>
      <c r="C13" s="1"/>
      <c r="D13" s="270">
        <v>22724.9682714401</v>
      </c>
      <c r="E13" s="250" t="s">
        <v>20</v>
      </c>
      <c r="F13" s="250">
        <v>2013</v>
      </c>
      <c r="G13" s="311" t="s">
        <v>314</v>
      </c>
      <c r="H13" s="17"/>
      <c r="J13" s="388"/>
      <c r="L13" s="384"/>
      <c r="M13" s="384"/>
    </row>
    <row r="14" spans="1:13" ht="12" customHeight="1">
      <c r="A14" s="1" t="s">
        <v>467</v>
      </c>
      <c r="B14" s="1"/>
      <c r="C14" s="1"/>
      <c r="D14" s="303">
        <v>1</v>
      </c>
      <c r="E14" s="250" t="s">
        <v>166</v>
      </c>
      <c r="F14" s="250"/>
      <c r="G14" s="311"/>
      <c r="H14" s="17"/>
      <c r="J14" s="388"/>
      <c r="L14" s="384"/>
      <c r="M14" s="384"/>
    </row>
    <row r="15" spans="1:13" ht="12" customHeight="1">
      <c r="A15" s="1" t="s">
        <v>468</v>
      </c>
      <c r="B15" s="1"/>
      <c r="C15" s="1"/>
      <c r="D15" s="270">
        <v>25169.5129041672</v>
      </c>
      <c r="E15" s="250" t="s">
        <v>20</v>
      </c>
      <c r="F15" s="250">
        <v>2013</v>
      </c>
      <c r="G15" s="250"/>
      <c r="H15" s="17"/>
      <c r="L15" s="384"/>
      <c r="M15" s="384"/>
    </row>
    <row r="16" spans="1:13" ht="12" customHeight="1">
      <c r="A16" s="1" t="s">
        <v>469</v>
      </c>
      <c r="B16" s="1"/>
      <c r="C16" s="1"/>
      <c r="D16" s="303">
        <v>1</v>
      </c>
      <c r="E16" s="250" t="s">
        <v>166</v>
      </c>
      <c r="F16" s="250"/>
      <c r="G16" s="250"/>
      <c r="H16" s="17"/>
      <c r="L16" s="384"/>
      <c r="M16" s="384"/>
    </row>
    <row r="17" spans="1:13" ht="12" customHeight="1">
      <c r="A17" s="103" t="s">
        <v>470</v>
      </c>
      <c r="B17" s="103"/>
      <c r="C17" s="103"/>
      <c r="D17" s="306">
        <v>17792.48</v>
      </c>
      <c r="E17" s="305" t="s">
        <v>20</v>
      </c>
      <c r="F17" s="305">
        <v>2013</v>
      </c>
      <c r="G17" s="305"/>
      <c r="H17" s="17"/>
      <c r="L17" s="384"/>
      <c r="M17" s="384"/>
    </row>
    <row r="18" spans="1:13" ht="15.75" customHeight="1">
      <c r="A18" s="253" t="s">
        <v>286</v>
      </c>
      <c r="B18" s="253"/>
      <c r="D18" s="310"/>
      <c r="E18" s="269"/>
      <c r="F18" s="269"/>
      <c r="I18" s="4" t="s">
        <v>360</v>
      </c>
      <c r="L18" s="384"/>
      <c r="M18" s="384"/>
    </row>
    <row r="19" spans="1:21" s="9" customFormat="1" ht="12" customHeight="1">
      <c r="A19" s="134" t="s">
        <v>315</v>
      </c>
      <c r="B19" s="134"/>
      <c r="C19" s="134"/>
      <c r="D19" s="207">
        <v>99.33211900425015</v>
      </c>
      <c r="E19" s="250" t="s">
        <v>316</v>
      </c>
      <c r="F19" s="250">
        <v>2001</v>
      </c>
      <c r="G19" s="250" t="s">
        <v>428</v>
      </c>
      <c r="H19" s="21"/>
      <c r="J19" s="388"/>
      <c r="K19" s="384"/>
      <c r="L19" s="384"/>
      <c r="M19" s="384"/>
      <c r="N19" s="385"/>
      <c r="O19" s="323"/>
      <c r="P19" s="323"/>
      <c r="Q19" s="342"/>
      <c r="R19" s="342"/>
      <c r="S19" s="342"/>
      <c r="T19" s="342"/>
      <c r="U19" s="342"/>
    </row>
    <row r="20" spans="1:21" s="9" customFormat="1" ht="12" customHeight="1">
      <c r="A20" s="9" t="s">
        <v>317</v>
      </c>
      <c r="D20" s="271">
        <v>25000</v>
      </c>
      <c r="E20" s="250" t="s">
        <v>300</v>
      </c>
      <c r="F20" s="250">
        <v>2012</v>
      </c>
      <c r="G20" s="250" t="s">
        <v>429</v>
      </c>
      <c r="H20" s="21"/>
      <c r="J20" s="388"/>
      <c r="K20" s="384"/>
      <c r="L20" s="384"/>
      <c r="M20" s="384"/>
      <c r="N20" s="385"/>
      <c r="O20" s="323"/>
      <c r="P20" s="323"/>
      <c r="Q20" s="342"/>
      <c r="R20" s="342"/>
      <c r="S20" s="342"/>
      <c r="T20" s="342"/>
      <c r="U20" s="342"/>
    </row>
    <row r="21" spans="1:21" s="9" customFormat="1" ht="12" customHeight="1">
      <c r="A21" s="7" t="s">
        <v>318</v>
      </c>
      <c r="B21" s="7"/>
      <c r="C21" s="7"/>
      <c r="D21" s="307">
        <v>56.033559060517746</v>
      </c>
      <c r="E21" s="305" t="s">
        <v>319</v>
      </c>
      <c r="F21" s="305">
        <v>2009</v>
      </c>
      <c r="G21" s="305" t="s">
        <v>320</v>
      </c>
      <c r="H21" s="21"/>
      <c r="J21" s="388"/>
      <c r="K21" s="384"/>
      <c r="L21" s="384"/>
      <c r="M21" s="384"/>
      <c r="N21" s="385"/>
      <c r="O21" s="323"/>
      <c r="P21" s="323"/>
      <c r="Q21" s="342"/>
      <c r="R21" s="342"/>
      <c r="S21" s="342"/>
      <c r="T21" s="342"/>
      <c r="U21" s="342"/>
    </row>
    <row r="22" spans="1:21" s="9" customFormat="1" ht="15.75" customHeight="1">
      <c r="A22" s="246" t="s">
        <v>321</v>
      </c>
      <c r="B22" s="246"/>
      <c r="D22" s="310"/>
      <c r="E22" s="269"/>
      <c r="F22" s="269"/>
      <c r="G22" s="250" t="s">
        <v>428</v>
      </c>
      <c r="H22" s="21"/>
      <c r="J22" s="388"/>
      <c r="K22" s="384"/>
      <c r="L22" s="384"/>
      <c r="M22" s="384"/>
      <c r="N22" s="385"/>
      <c r="O22" s="323"/>
      <c r="P22" s="323"/>
      <c r="Q22" s="342"/>
      <c r="R22" s="342"/>
      <c r="S22" s="342"/>
      <c r="T22" s="342"/>
      <c r="U22" s="342"/>
    </row>
    <row r="23" spans="1:21" s="9" customFormat="1" ht="12" customHeight="1">
      <c r="A23" s="236" t="s">
        <v>293</v>
      </c>
      <c r="B23" s="236"/>
      <c r="D23" s="207">
        <v>8.12454390659207</v>
      </c>
      <c r="E23" s="250" t="s">
        <v>307</v>
      </c>
      <c r="F23" s="250">
        <v>2001</v>
      </c>
      <c r="G23" s="250"/>
      <c r="H23" s="21"/>
      <c r="J23" s="388"/>
      <c r="K23" s="384"/>
      <c r="L23" s="384"/>
      <c r="M23" s="384"/>
      <c r="N23" s="385"/>
      <c r="O23" s="323"/>
      <c r="P23" s="323"/>
      <c r="Q23" s="342"/>
      <c r="R23" s="342"/>
      <c r="S23" s="342"/>
      <c r="T23" s="342"/>
      <c r="U23" s="342"/>
    </row>
    <row r="24" spans="1:21" s="9" customFormat="1" ht="12" customHeight="1">
      <c r="A24" s="141" t="s">
        <v>294</v>
      </c>
      <c r="B24" s="141"/>
      <c r="C24" s="7"/>
      <c r="D24" s="307">
        <v>19.21673558744831</v>
      </c>
      <c r="E24" s="305" t="s">
        <v>307</v>
      </c>
      <c r="F24" s="305">
        <v>2001</v>
      </c>
      <c r="G24" s="305"/>
      <c r="H24" s="21"/>
      <c r="J24" s="388"/>
      <c r="K24" s="384"/>
      <c r="L24" s="384"/>
      <c r="M24" s="384"/>
      <c r="N24" s="385"/>
      <c r="O24" s="323"/>
      <c r="P24" s="323"/>
      <c r="Q24" s="342"/>
      <c r="R24" s="342"/>
      <c r="S24" s="342"/>
      <c r="T24" s="342"/>
      <c r="U24" s="342"/>
    </row>
    <row r="25" spans="1:21" s="9" customFormat="1" ht="15.75" customHeight="1">
      <c r="A25" s="246" t="s">
        <v>304</v>
      </c>
      <c r="B25" s="246"/>
      <c r="D25" s="310"/>
      <c r="E25" s="269"/>
      <c r="F25" s="269"/>
      <c r="G25" s="250"/>
      <c r="H25" s="21"/>
      <c r="J25" s="388"/>
      <c r="K25" s="384"/>
      <c r="L25" s="385"/>
      <c r="M25" s="385"/>
      <c r="N25" s="385"/>
      <c r="O25" s="323"/>
      <c r="P25" s="323"/>
      <c r="Q25" s="342"/>
      <c r="R25" s="342"/>
      <c r="S25" s="342"/>
      <c r="T25" s="342"/>
      <c r="U25" s="342"/>
    </row>
    <row r="26" spans="1:21" s="9" customFormat="1" ht="12" customHeight="1">
      <c r="A26" s="236" t="s">
        <v>301</v>
      </c>
      <c r="B26" s="236"/>
      <c r="D26" s="271">
        <v>163</v>
      </c>
      <c r="E26" s="250" t="s">
        <v>166</v>
      </c>
      <c r="F26" s="250">
        <v>2012</v>
      </c>
      <c r="G26" s="250" t="s">
        <v>430</v>
      </c>
      <c r="H26" s="21"/>
      <c r="J26" s="388"/>
      <c r="K26" s="384"/>
      <c r="L26" s="385"/>
      <c r="M26" s="385"/>
      <c r="N26" s="385"/>
      <c r="O26" s="323"/>
      <c r="P26" s="323"/>
      <c r="Q26" s="342"/>
      <c r="R26" s="342"/>
      <c r="S26" s="342"/>
      <c r="T26" s="342"/>
      <c r="U26" s="342"/>
    </row>
    <row r="27" spans="1:21" s="9" customFormat="1" ht="12" customHeight="1">
      <c r="A27" s="236" t="s">
        <v>303</v>
      </c>
      <c r="B27" s="236"/>
      <c r="D27" s="271">
        <v>542714</v>
      </c>
      <c r="E27" s="250" t="s">
        <v>302</v>
      </c>
      <c r="F27" s="250">
        <v>2012</v>
      </c>
      <c r="G27" s="250" t="s">
        <v>430</v>
      </c>
      <c r="H27" s="21"/>
      <c r="J27" s="388"/>
      <c r="K27" s="384"/>
      <c r="L27" s="385"/>
      <c r="M27" s="385"/>
      <c r="N27" s="385"/>
      <c r="O27" s="323"/>
      <c r="P27" s="323"/>
      <c r="Q27" s="342"/>
      <c r="R27" s="342"/>
      <c r="S27" s="342"/>
      <c r="T27" s="342"/>
      <c r="U27" s="342"/>
    </row>
    <row r="28" spans="1:21" s="9" customFormat="1" ht="12" customHeight="1">
      <c r="A28" s="236" t="s">
        <v>322</v>
      </c>
      <c r="B28" s="236"/>
      <c r="D28" s="207">
        <v>22.216882266251844</v>
      </c>
      <c r="E28" s="250" t="s">
        <v>323</v>
      </c>
      <c r="F28" s="250">
        <v>2012</v>
      </c>
      <c r="G28" s="250" t="s">
        <v>493</v>
      </c>
      <c r="H28" s="21"/>
      <c r="J28" s="388"/>
      <c r="K28" s="384"/>
      <c r="L28" s="385"/>
      <c r="M28" s="385"/>
      <c r="N28" s="385"/>
      <c r="O28" s="323"/>
      <c r="P28" s="323"/>
      <c r="Q28" s="342"/>
      <c r="R28" s="342"/>
      <c r="S28" s="342"/>
      <c r="T28" s="342"/>
      <c r="U28" s="342"/>
    </row>
    <row r="29" spans="1:21" s="9" customFormat="1" ht="12" customHeight="1">
      <c r="A29" s="236" t="s">
        <v>478</v>
      </c>
      <c r="B29" s="236"/>
      <c r="D29" s="117">
        <v>58</v>
      </c>
      <c r="E29" s="250" t="s">
        <v>166</v>
      </c>
      <c r="F29" s="250">
        <v>2007</v>
      </c>
      <c r="G29" s="860" t="s">
        <v>718</v>
      </c>
      <c r="H29" s="21"/>
      <c r="J29" s="388"/>
      <c r="K29" s="384"/>
      <c r="L29" s="385"/>
      <c r="M29" s="385"/>
      <c r="N29" s="385"/>
      <c r="O29" s="323"/>
      <c r="P29" s="323"/>
      <c r="Q29" s="342"/>
      <c r="R29" s="342"/>
      <c r="S29" s="342"/>
      <c r="T29" s="342"/>
      <c r="U29" s="342"/>
    </row>
    <row r="30" spans="1:21" s="9" customFormat="1" ht="12" customHeight="1">
      <c r="A30" s="236" t="s">
        <v>479</v>
      </c>
      <c r="B30" s="236"/>
      <c r="D30" s="271">
        <v>1737</v>
      </c>
      <c r="E30" s="250" t="s">
        <v>302</v>
      </c>
      <c r="F30" s="250">
        <v>2007</v>
      </c>
      <c r="G30" s="861"/>
      <c r="H30" s="21"/>
      <c r="J30" s="388"/>
      <c r="K30" s="384"/>
      <c r="L30" s="385"/>
      <c r="M30" s="385"/>
      <c r="N30" s="385"/>
      <c r="O30" s="323"/>
      <c r="P30" s="323"/>
      <c r="Q30" s="342"/>
      <c r="R30" s="342"/>
      <c r="S30" s="342"/>
      <c r="T30" s="342"/>
      <c r="U30" s="342"/>
    </row>
    <row r="31" spans="1:21" s="9" customFormat="1" ht="12" customHeight="1">
      <c r="A31" s="236" t="s">
        <v>480</v>
      </c>
      <c r="B31" s="236"/>
      <c r="D31" s="424">
        <v>0.07419589082055444</v>
      </c>
      <c r="E31" s="250" t="s">
        <v>323</v>
      </c>
      <c r="F31" s="250">
        <v>2007</v>
      </c>
      <c r="G31" s="250"/>
      <c r="H31" s="21"/>
      <c r="J31" s="388"/>
      <c r="K31" s="384"/>
      <c r="L31" s="385"/>
      <c r="M31" s="385"/>
      <c r="N31" s="385"/>
      <c r="O31" s="323"/>
      <c r="P31" s="323"/>
      <c r="Q31" s="342"/>
      <c r="R31" s="342"/>
      <c r="S31" s="342"/>
      <c r="T31" s="342"/>
      <c r="U31" s="342"/>
    </row>
    <row r="32" spans="1:21" s="9" customFormat="1" ht="12" customHeight="1">
      <c r="A32" s="236" t="s">
        <v>483</v>
      </c>
      <c r="B32" s="236"/>
      <c r="D32" s="271">
        <v>55</v>
      </c>
      <c r="E32" s="250" t="s">
        <v>166</v>
      </c>
      <c r="F32" s="250">
        <v>2010</v>
      </c>
      <c r="G32" s="860" t="s">
        <v>718</v>
      </c>
      <c r="H32" s="21"/>
      <c r="J32" s="388"/>
      <c r="K32" s="384"/>
      <c r="L32" s="385"/>
      <c r="M32" s="385"/>
      <c r="N32" s="385"/>
      <c r="O32" s="323"/>
      <c r="P32" s="323"/>
      <c r="Q32" s="342"/>
      <c r="R32" s="342"/>
      <c r="S32" s="342"/>
      <c r="T32" s="342"/>
      <c r="U32" s="342"/>
    </row>
    <row r="33" spans="1:21" s="9" customFormat="1" ht="12" customHeight="1">
      <c r="A33" s="236" t="s">
        <v>710</v>
      </c>
      <c r="B33" s="236"/>
      <c r="D33" s="271">
        <v>241</v>
      </c>
      <c r="E33" s="250" t="s">
        <v>166</v>
      </c>
      <c r="F33" s="250">
        <v>2010</v>
      </c>
      <c r="G33" s="861"/>
      <c r="H33" s="21"/>
      <c r="J33" s="388"/>
      <c r="K33" s="384"/>
      <c r="L33" s="385"/>
      <c r="M33" s="385"/>
      <c r="N33" s="385"/>
      <c r="O33" s="323"/>
      <c r="P33" s="323"/>
      <c r="Q33" s="342"/>
      <c r="R33" s="342"/>
      <c r="S33" s="342"/>
      <c r="T33" s="342"/>
      <c r="U33" s="342"/>
    </row>
    <row r="34" spans="1:21" s="9" customFormat="1" ht="12" customHeight="1">
      <c r="A34" s="141" t="s">
        <v>711</v>
      </c>
      <c r="B34" s="141"/>
      <c r="C34" s="7"/>
      <c r="D34" s="286">
        <v>319260</v>
      </c>
      <c r="E34" s="305" t="s">
        <v>302</v>
      </c>
      <c r="F34" s="305">
        <v>2010</v>
      </c>
      <c r="G34" s="305"/>
      <c r="H34" s="21"/>
      <c r="J34" s="388"/>
      <c r="K34" s="384"/>
      <c r="L34" s="385"/>
      <c r="M34" s="385"/>
      <c r="N34" s="385"/>
      <c r="O34" s="323"/>
      <c r="P34" s="323"/>
      <c r="Q34" s="342"/>
      <c r="R34" s="342"/>
      <c r="S34" s="342"/>
      <c r="T34" s="342"/>
      <c r="U34" s="342"/>
    </row>
    <row r="35" spans="1:21" s="9" customFormat="1" ht="15.75" customHeight="1">
      <c r="A35" s="246" t="s">
        <v>295</v>
      </c>
      <c r="B35" s="246"/>
      <c r="D35" s="375"/>
      <c r="E35" s="376"/>
      <c r="F35" s="376"/>
      <c r="G35" s="250" t="s">
        <v>429</v>
      </c>
      <c r="H35" s="21"/>
      <c r="J35" s="388"/>
      <c r="K35" s="384"/>
      <c r="L35" s="385"/>
      <c r="M35" s="385"/>
      <c r="N35" s="385"/>
      <c r="O35" s="323"/>
      <c r="P35" s="323"/>
      <c r="Q35" s="342"/>
      <c r="R35" s="342"/>
      <c r="S35" s="342"/>
      <c r="T35" s="342"/>
      <c r="U35" s="342"/>
    </row>
    <row r="36" spans="1:21" s="9" customFormat="1" ht="11.25" customHeight="1">
      <c r="A36" s="629" t="s">
        <v>706</v>
      </c>
      <c r="B36" s="236"/>
      <c r="D36" s="271">
        <v>5</v>
      </c>
      <c r="E36" s="250" t="s">
        <v>166</v>
      </c>
      <c r="F36" s="250">
        <v>2011</v>
      </c>
      <c r="G36" s="250"/>
      <c r="H36" s="21"/>
      <c r="J36" s="388"/>
      <c r="K36" s="384"/>
      <c r="L36" s="385"/>
      <c r="M36" s="385"/>
      <c r="N36" s="385"/>
      <c r="O36" s="323"/>
      <c r="P36" s="323"/>
      <c r="Q36" s="342"/>
      <c r="R36" s="342"/>
      <c r="S36" s="342"/>
      <c r="T36" s="342"/>
      <c r="U36" s="342"/>
    </row>
    <row r="37" spans="1:21" s="9" customFormat="1" ht="11.25" customHeight="1">
      <c r="A37" s="629" t="s">
        <v>707</v>
      </c>
      <c r="B37" s="236"/>
      <c r="D37" s="270">
        <v>5.29</v>
      </c>
      <c r="E37" s="250" t="s">
        <v>20</v>
      </c>
      <c r="F37" s="250">
        <v>2011</v>
      </c>
      <c r="G37" s="250"/>
      <c r="H37" s="21"/>
      <c r="J37" s="388"/>
      <c r="K37" s="384"/>
      <c r="L37" s="385"/>
      <c r="M37" s="385"/>
      <c r="N37" s="385"/>
      <c r="O37" s="323"/>
      <c r="P37" s="323"/>
      <c r="Q37" s="342"/>
      <c r="R37" s="342"/>
      <c r="S37" s="342"/>
      <c r="T37" s="342"/>
      <c r="U37" s="342"/>
    </row>
    <row r="38" spans="1:21" s="9" customFormat="1" ht="11.25" customHeight="1">
      <c r="A38" s="629" t="s">
        <v>708</v>
      </c>
      <c r="B38" s="272"/>
      <c r="D38" s="271">
        <v>182</v>
      </c>
      <c r="E38" s="250" t="s">
        <v>166</v>
      </c>
      <c r="F38" s="630" t="s">
        <v>705</v>
      </c>
      <c r="G38" s="250"/>
      <c r="H38" s="21"/>
      <c r="J38" s="388"/>
      <c r="K38" s="384"/>
      <c r="L38" s="385"/>
      <c r="M38" s="385"/>
      <c r="N38" s="385"/>
      <c r="O38" s="323"/>
      <c r="P38" s="323"/>
      <c r="Q38" s="342"/>
      <c r="R38" s="342"/>
      <c r="S38" s="342"/>
      <c r="T38" s="342"/>
      <c r="U38" s="342"/>
    </row>
    <row r="39" spans="1:21" s="9" customFormat="1" ht="11.25" customHeight="1">
      <c r="A39" s="631" t="s">
        <v>709</v>
      </c>
      <c r="B39" s="141"/>
      <c r="C39" s="7"/>
      <c r="D39" s="306">
        <v>551.4399999909849</v>
      </c>
      <c r="E39" s="305" t="s">
        <v>20</v>
      </c>
      <c r="F39" s="632" t="s">
        <v>705</v>
      </c>
      <c r="G39" s="305"/>
      <c r="H39" s="21"/>
      <c r="J39" s="388"/>
      <c r="K39" s="384"/>
      <c r="L39" s="385"/>
      <c r="M39" s="385"/>
      <c r="N39" s="385"/>
      <c r="O39" s="323"/>
      <c r="P39" s="323"/>
      <c r="Q39" s="342"/>
      <c r="R39" s="342"/>
      <c r="S39" s="342"/>
      <c r="T39" s="342"/>
      <c r="U39" s="342"/>
    </row>
    <row r="40" spans="1:21" s="9" customFormat="1" ht="15.75" customHeight="1">
      <c r="A40" s="31" t="s">
        <v>508</v>
      </c>
      <c r="B40" s="236"/>
      <c r="D40" s="310"/>
      <c r="E40" s="269"/>
      <c r="F40" s="269"/>
      <c r="G40" s="250" t="s">
        <v>506</v>
      </c>
      <c r="H40" s="21"/>
      <c r="J40" s="388"/>
      <c r="K40" s="384"/>
      <c r="L40" s="385"/>
      <c r="M40" s="385"/>
      <c r="N40" s="385"/>
      <c r="O40" s="323"/>
      <c r="P40" s="323"/>
      <c r="Q40" s="342"/>
      <c r="R40" s="342"/>
      <c r="S40" s="342"/>
      <c r="T40" s="342"/>
      <c r="U40" s="342"/>
    </row>
    <row r="41" spans="1:21" s="9" customFormat="1" ht="11.25" customHeight="1">
      <c r="A41" s="236" t="s">
        <v>324</v>
      </c>
      <c r="B41" s="236"/>
      <c r="D41" s="273">
        <v>822.9341</v>
      </c>
      <c r="E41" s="250" t="s">
        <v>20</v>
      </c>
      <c r="F41" s="250">
        <v>2012</v>
      </c>
      <c r="G41" s="311" t="s">
        <v>326</v>
      </c>
      <c r="H41" s="21"/>
      <c r="J41" s="388"/>
      <c r="K41" s="384"/>
      <c r="L41" s="385"/>
      <c r="M41" s="385"/>
      <c r="N41" s="385"/>
      <c r="O41" s="323"/>
      <c r="P41" s="323"/>
      <c r="Q41" s="342"/>
      <c r="R41" s="342"/>
      <c r="S41" s="342"/>
      <c r="T41" s="342"/>
      <c r="U41" s="342"/>
    </row>
    <row r="42" spans="1:21" s="9" customFormat="1" ht="11.25" customHeight="1">
      <c r="A42" s="236" t="s">
        <v>325</v>
      </c>
      <c r="B42" s="236"/>
      <c r="D42" s="273">
        <v>552.5264</v>
      </c>
      <c r="E42" s="250" t="s">
        <v>20</v>
      </c>
      <c r="F42" s="250">
        <v>2012</v>
      </c>
      <c r="H42" s="21"/>
      <c r="J42" s="388"/>
      <c r="K42" s="384"/>
      <c r="L42" s="385"/>
      <c r="M42" s="385"/>
      <c r="N42" s="385"/>
      <c r="O42" s="323"/>
      <c r="P42" s="323"/>
      <c r="Q42" s="342"/>
      <c r="R42" s="342"/>
      <c r="S42" s="342"/>
      <c r="T42" s="342"/>
      <c r="U42" s="342"/>
    </row>
    <row r="43" spans="1:21" s="9" customFormat="1" ht="11.25" customHeight="1">
      <c r="A43" s="236" t="s">
        <v>327</v>
      </c>
      <c r="B43" s="236"/>
      <c r="D43" s="273">
        <v>167.8776</v>
      </c>
      <c r="E43" s="250" t="s">
        <v>20</v>
      </c>
      <c r="F43" s="250">
        <v>2012</v>
      </c>
      <c r="G43" s="250"/>
      <c r="H43" s="21"/>
      <c r="J43" s="388"/>
      <c r="K43" s="384"/>
      <c r="L43" s="385"/>
      <c r="M43" s="385"/>
      <c r="N43" s="385"/>
      <c r="O43" s="323"/>
      <c r="P43" s="323"/>
      <c r="Q43" s="342"/>
      <c r="R43" s="342"/>
      <c r="S43" s="342"/>
      <c r="T43" s="342"/>
      <c r="U43" s="342"/>
    </row>
    <row r="44" spans="1:21" s="9" customFormat="1" ht="11.25" customHeight="1">
      <c r="A44" s="141" t="s">
        <v>328</v>
      </c>
      <c r="B44" s="141"/>
      <c r="C44" s="7"/>
      <c r="D44" s="308">
        <v>52.44</v>
      </c>
      <c r="E44" s="305" t="s">
        <v>20</v>
      </c>
      <c r="F44" s="305">
        <v>2012</v>
      </c>
      <c r="G44" s="305"/>
      <c r="H44" s="21"/>
      <c r="J44" s="388"/>
      <c r="K44" s="384"/>
      <c r="L44" s="385"/>
      <c r="M44" s="385"/>
      <c r="N44" s="385"/>
      <c r="O44" s="323"/>
      <c r="P44" s="323"/>
      <c r="Q44" s="342"/>
      <c r="R44" s="342"/>
      <c r="S44" s="342"/>
      <c r="T44" s="342"/>
      <c r="U44" s="342"/>
    </row>
    <row r="45" spans="1:21" s="9" customFormat="1" ht="15.75" customHeight="1">
      <c r="A45" s="275" t="s">
        <v>500</v>
      </c>
      <c r="D45" s="1"/>
      <c r="E45" s="250"/>
      <c r="F45" s="250"/>
      <c r="G45" s="250"/>
      <c r="H45" s="21"/>
      <c r="J45" s="388"/>
      <c r="K45" s="384"/>
      <c r="L45" s="385"/>
      <c r="M45" s="385"/>
      <c r="N45" s="385"/>
      <c r="O45" s="323"/>
      <c r="P45" s="323"/>
      <c r="Q45" s="342"/>
      <c r="R45" s="342"/>
      <c r="S45" s="342"/>
      <c r="T45" s="342"/>
      <c r="U45" s="342"/>
    </row>
    <row r="46" spans="1:21" s="9" customFormat="1" ht="15.75" customHeight="1">
      <c r="A46" s="275"/>
      <c r="D46" s="1"/>
      <c r="E46" s="250"/>
      <c r="F46" s="250"/>
      <c r="G46" s="250"/>
      <c r="H46" s="21"/>
      <c r="J46" s="388"/>
      <c r="K46" s="384"/>
      <c r="L46" s="385"/>
      <c r="M46" s="385"/>
      <c r="N46" s="385"/>
      <c r="O46" s="323"/>
      <c r="P46" s="323"/>
      <c r="Q46" s="342"/>
      <c r="R46" s="342"/>
      <c r="S46" s="342"/>
      <c r="T46" s="342"/>
      <c r="U46" s="342"/>
    </row>
    <row r="47" spans="1:8" ht="16.5" customHeight="1">
      <c r="A47" s="19" t="s">
        <v>310</v>
      </c>
      <c r="B47" s="19"/>
      <c r="C47" s="10"/>
      <c r="D47" s="10"/>
      <c r="E47" s="10"/>
      <c r="F47" s="11"/>
      <c r="G47" s="374" t="s">
        <v>462</v>
      </c>
      <c r="H47" s="17"/>
    </row>
    <row r="48" spans="1:8" ht="24.75" customHeight="1">
      <c r="A48" s="103" t="s">
        <v>296</v>
      </c>
      <c r="B48" s="103"/>
      <c r="C48" s="103"/>
      <c r="D48" s="247" t="s">
        <v>298</v>
      </c>
      <c r="E48" s="105" t="s">
        <v>299</v>
      </c>
      <c r="F48" s="105" t="s">
        <v>131</v>
      </c>
      <c r="G48" s="111" t="s">
        <v>297</v>
      </c>
      <c r="H48" s="17"/>
    </row>
    <row r="49" spans="1:21" s="9" customFormat="1" ht="15.75" customHeight="1">
      <c r="A49" s="249" t="s">
        <v>285</v>
      </c>
      <c r="B49" s="249"/>
      <c r="D49" s="375"/>
      <c r="E49" s="376"/>
      <c r="F49" s="376"/>
      <c r="G49" s="250"/>
      <c r="H49" s="21"/>
      <c r="J49" s="388"/>
      <c r="K49" s="384"/>
      <c r="L49" s="385"/>
      <c r="M49" s="385"/>
      <c r="N49" s="385"/>
      <c r="O49" s="323"/>
      <c r="P49" s="323"/>
      <c r="Q49" s="342"/>
      <c r="R49" s="342"/>
      <c r="S49" s="342"/>
      <c r="T49" s="342"/>
      <c r="U49" s="342"/>
    </row>
    <row r="50" spans="1:21" s="9" customFormat="1" ht="10.5" customHeight="1">
      <c r="A50" s="1" t="s">
        <v>477</v>
      </c>
      <c r="B50" s="249"/>
      <c r="D50" s="117"/>
      <c r="E50" s="250"/>
      <c r="G50" s="250" t="s">
        <v>379</v>
      </c>
      <c r="H50" s="21"/>
      <c r="J50" s="388"/>
      <c r="K50" s="384"/>
      <c r="L50" s="385"/>
      <c r="M50" s="385"/>
      <c r="N50" s="385"/>
      <c r="O50" s="323"/>
      <c r="P50" s="323"/>
      <c r="Q50" s="342"/>
      <c r="R50" s="342"/>
      <c r="S50" s="342"/>
      <c r="T50" s="342"/>
      <c r="U50" s="342"/>
    </row>
    <row r="51" spans="1:21" s="9" customFormat="1" ht="10.5" customHeight="1">
      <c r="A51" s="33" t="s">
        <v>25</v>
      </c>
      <c r="B51" s="249"/>
      <c r="D51" s="117"/>
      <c r="E51" s="250"/>
      <c r="G51" s="311" t="s">
        <v>380</v>
      </c>
      <c r="H51" s="21"/>
      <c r="J51" s="388"/>
      <c r="K51" s="384"/>
      <c r="L51" s="385"/>
      <c r="M51" s="385"/>
      <c r="N51" s="385"/>
      <c r="O51" s="323"/>
      <c r="P51" s="323"/>
      <c r="Q51" s="342"/>
      <c r="R51" s="342"/>
      <c r="S51" s="342"/>
      <c r="T51" s="342"/>
      <c r="U51" s="342"/>
    </row>
    <row r="52" spans="1:21" s="9" customFormat="1" ht="10.5" customHeight="1">
      <c r="A52" s="282" t="s">
        <v>381</v>
      </c>
      <c r="D52" s="1">
        <v>23</v>
      </c>
      <c r="E52" s="250" t="s">
        <v>383</v>
      </c>
      <c r="F52" s="250">
        <v>2006</v>
      </c>
      <c r="H52" s="21"/>
      <c r="J52" s="388"/>
      <c r="K52" s="384"/>
      <c r="L52" s="385"/>
      <c r="M52" s="385"/>
      <c r="N52" s="385"/>
      <c r="O52" s="323"/>
      <c r="P52" s="323"/>
      <c r="Q52" s="342"/>
      <c r="R52" s="342"/>
      <c r="S52" s="342"/>
      <c r="T52" s="342"/>
      <c r="U52" s="342"/>
    </row>
    <row r="53" spans="1:21" s="9" customFormat="1" ht="10.5" customHeight="1">
      <c r="A53" s="282" t="s">
        <v>382</v>
      </c>
      <c r="D53" s="450">
        <v>136.156</v>
      </c>
      <c r="E53" s="250" t="s">
        <v>384</v>
      </c>
      <c r="F53" s="250">
        <v>2006</v>
      </c>
      <c r="H53" s="21"/>
      <c r="J53" s="388"/>
      <c r="K53" s="384"/>
      <c r="L53" s="385"/>
      <c r="M53" s="385"/>
      <c r="N53" s="385"/>
      <c r="O53" s="323"/>
      <c r="P53" s="323"/>
      <c r="Q53" s="342"/>
      <c r="R53" s="342"/>
      <c r="S53" s="342"/>
      <c r="T53" s="342"/>
      <c r="U53" s="342"/>
    </row>
    <row r="54" spans="1:21" s="9" customFormat="1" ht="10.5" customHeight="1">
      <c r="A54" s="33" t="s">
        <v>374</v>
      </c>
      <c r="E54" s="250"/>
      <c r="F54" s="250"/>
      <c r="G54" s="250"/>
      <c r="H54" s="21"/>
      <c r="J54" s="388"/>
      <c r="K54" s="384"/>
      <c r="L54" s="385"/>
      <c r="M54" s="385"/>
      <c r="N54" s="385"/>
      <c r="O54" s="323"/>
      <c r="P54" s="323"/>
      <c r="Q54" s="342"/>
      <c r="R54" s="342"/>
      <c r="S54" s="342"/>
      <c r="T54" s="342"/>
      <c r="U54" s="342"/>
    </row>
    <row r="55" spans="1:21" s="9" customFormat="1" ht="10.5" customHeight="1">
      <c r="A55" s="282" t="s">
        <v>381</v>
      </c>
      <c r="D55" s="1">
        <v>0</v>
      </c>
      <c r="E55" s="250" t="s">
        <v>383</v>
      </c>
      <c r="F55" s="250">
        <v>2006</v>
      </c>
      <c r="G55" s="250"/>
      <c r="H55" s="21"/>
      <c r="J55" s="388"/>
      <c r="K55" s="384"/>
      <c r="L55" s="385"/>
      <c r="M55" s="385"/>
      <c r="N55" s="385"/>
      <c r="O55" s="323"/>
      <c r="P55" s="323"/>
      <c r="Q55" s="342"/>
      <c r="R55" s="342"/>
      <c r="S55" s="342"/>
      <c r="T55" s="342"/>
      <c r="U55" s="342"/>
    </row>
    <row r="56" spans="1:21" s="9" customFormat="1" ht="10.5" customHeight="1">
      <c r="A56" s="282" t="s">
        <v>382</v>
      </c>
      <c r="D56" s="450">
        <v>0</v>
      </c>
      <c r="E56" s="250" t="s">
        <v>384</v>
      </c>
      <c r="F56" s="250">
        <v>2006</v>
      </c>
      <c r="G56" s="250"/>
      <c r="H56" s="21"/>
      <c r="J56" s="388"/>
      <c r="K56" s="384"/>
      <c r="L56" s="385"/>
      <c r="M56" s="385"/>
      <c r="N56" s="385"/>
      <c r="O56" s="323"/>
      <c r="P56" s="323"/>
      <c r="Q56" s="342"/>
      <c r="R56" s="342"/>
      <c r="S56" s="342"/>
      <c r="T56" s="342"/>
      <c r="U56" s="342"/>
    </row>
    <row r="57" spans="1:21" s="9" customFormat="1" ht="10.5" customHeight="1">
      <c r="A57" s="33" t="s">
        <v>375</v>
      </c>
      <c r="E57" s="250"/>
      <c r="F57" s="250"/>
      <c r="G57" s="250"/>
      <c r="H57" s="21"/>
      <c r="J57" s="388"/>
      <c r="K57" s="384"/>
      <c r="L57" s="385"/>
      <c r="M57" s="385"/>
      <c r="N57" s="385"/>
      <c r="O57" s="323"/>
      <c r="P57" s="323"/>
      <c r="Q57" s="342"/>
      <c r="R57" s="342"/>
      <c r="S57" s="342"/>
      <c r="T57" s="342"/>
      <c r="U57" s="342"/>
    </row>
    <row r="58" spans="1:21" s="9" customFormat="1" ht="10.5" customHeight="1">
      <c r="A58" s="282" t="s">
        <v>381</v>
      </c>
      <c r="D58" s="1">
        <v>6</v>
      </c>
      <c r="E58" s="250" t="s">
        <v>383</v>
      </c>
      <c r="F58" s="250">
        <v>2006</v>
      </c>
      <c r="G58" s="250"/>
      <c r="H58" s="21"/>
      <c r="J58" s="388"/>
      <c r="K58" s="384"/>
      <c r="L58" s="385"/>
      <c r="M58" s="385"/>
      <c r="N58" s="385"/>
      <c r="O58" s="323"/>
      <c r="P58" s="323"/>
      <c r="Q58" s="342"/>
      <c r="R58" s="342"/>
      <c r="S58" s="342"/>
      <c r="T58" s="342"/>
      <c r="U58" s="342"/>
    </row>
    <row r="59" spans="1:21" s="9" customFormat="1" ht="10.5" customHeight="1">
      <c r="A59" s="282" t="s">
        <v>382</v>
      </c>
      <c r="D59" s="450">
        <v>71.025</v>
      </c>
      <c r="E59" s="250" t="s">
        <v>384</v>
      </c>
      <c r="F59" s="250">
        <v>2006</v>
      </c>
      <c r="G59" s="250"/>
      <c r="H59" s="21"/>
      <c r="J59" s="388"/>
      <c r="K59" s="384"/>
      <c r="L59" s="385"/>
      <c r="M59" s="385"/>
      <c r="N59" s="385"/>
      <c r="O59" s="323"/>
      <c r="P59" s="323"/>
      <c r="Q59" s="342"/>
      <c r="R59" s="342"/>
      <c r="S59" s="342"/>
      <c r="T59" s="342"/>
      <c r="U59" s="342"/>
    </row>
    <row r="60" spans="1:21" s="9" customFormat="1" ht="10.5" customHeight="1">
      <c r="A60" s="33" t="s">
        <v>486</v>
      </c>
      <c r="E60" s="250"/>
      <c r="F60" s="250"/>
      <c r="G60" s="250"/>
      <c r="H60" s="21"/>
      <c r="J60" s="388"/>
      <c r="K60" s="384"/>
      <c r="L60" s="385"/>
      <c r="M60" s="385"/>
      <c r="N60" s="385"/>
      <c r="O60" s="323"/>
      <c r="P60" s="323"/>
      <c r="Q60" s="342"/>
      <c r="R60" s="342"/>
      <c r="S60" s="342"/>
      <c r="T60" s="342"/>
      <c r="U60" s="342"/>
    </row>
    <row r="61" spans="1:21" s="9" customFormat="1" ht="10.5" customHeight="1">
      <c r="A61" s="282" t="s">
        <v>381</v>
      </c>
      <c r="D61" s="1">
        <v>0</v>
      </c>
      <c r="E61" s="250" t="s">
        <v>383</v>
      </c>
      <c r="F61" s="250">
        <v>2006</v>
      </c>
      <c r="G61" s="250"/>
      <c r="H61" s="21"/>
      <c r="J61" s="388"/>
      <c r="K61" s="384"/>
      <c r="L61" s="385"/>
      <c r="M61" s="385"/>
      <c r="N61" s="385"/>
      <c r="O61" s="323"/>
      <c r="P61" s="323"/>
      <c r="Q61" s="342"/>
      <c r="R61" s="342"/>
      <c r="S61" s="342"/>
      <c r="T61" s="342"/>
      <c r="U61" s="342"/>
    </row>
    <row r="62" spans="1:21" s="9" customFormat="1" ht="10.5" customHeight="1">
      <c r="A62" s="282" t="s">
        <v>382</v>
      </c>
      <c r="D62" s="450">
        <v>0</v>
      </c>
      <c r="E62" s="250" t="s">
        <v>384</v>
      </c>
      <c r="F62" s="250">
        <v>2006</v>
      </c>
      <c r="G62" s="250"/>
      <c r="H62" s="21"/>
      <c r="J62" s="388"/>
      <c r="K62" s="384"/>
      <c r="L62" s="385"/>
      <c r="M62" s="385"/>
      <c r="N62" s="385"/>
      <c r="O62" s="323"/>
      <c r="P62" s="323"/>
      <c r="Q62" s="342"/>
      <c r="R62" s="342"/>
      <c r="S62" s="342"/>
      <c r="T62" s="342"/>
      <c r="U62" s="342"/>
    </row>
    <row r="63" spans="1:21" s="9" customFormat="1" ht="10.5" customHeight="1">
      <c r="A63" s="33" t="s">
        <v>376</v>
      </c>
      <c r="E63" s="250"/>
      <c r="F63" s="250"/>
      <c r="G63" s="250"/>
      <c r="H63" s="21"/>
      <c r="J63" s="388"/>
      <c r="K63" s="384"/>
      <c r="L63" s="385"/>
      <c r="M63" s="385"/>
      <c r="N63" s="385"/>
      <c r="O63" s="323"/>
      <c r="P63" s="323"/>
      <c r="Q63" s="342"/>
      <c r="R63" s="342"/>
      <c r="S63" s="342"/>
      <c r="T63" s="342"/>
      <c r="U63" s="342"/>
    </row>
    <row r="64" spans="1:21" s="9" customFormat="1" ht="10.5" customHeight="1">
      <c r="A64" s="282" t="s">
        <v>381</v>
      </c>
      <c r="D64" s="1">
        <v>11</v>
      </c>
      <c r="E64" s="250" t="s">
        <v>383</v>
      </c>
      <c r="F64" s="250">
        <v>2006</v>
      </c>
      <c r="G64" s="250"/>
      <c r="H64" s="21"/>
      <c r="J64" s="388"/>
      <c r="K64" s="384"/>
      <c r="L64" s="385"/>
      <c r="M64" s="385"/>
      <c r="N64" s="385"/>
      <c r="O64" s="323"/>
      <c r="P64" s="323"/>
      <c r="Q64" s="342"/>
      <c r="R64" s="342"/>
      <c r="S64" s="342"/>
      <c r="T64" s="342"/>
      <c r="U64" s="342"/>
    </row>
    <row r="65" spans="1:21" s="9" customFormat="1" ht="10.5" customHeight="1">
      <c r="A65" s="282" t="s">
        <v>382</v>
      </c>
      <c r="D65" s="450">
        <v>64.94</v>
      </c>
      <c r="E65" s="250" t="s">
        <v>384</v>
      </c>
      <c r="F65" s="250">
        <v>2006</v>
      </c>
      <c r="G65" s="250"/>
      <c r="H65" s="21"/>
      <c r="J65" s="388"/>
      <c r="K65" s="384"/>
      <c r="L65" s="385"/>
      <c r="M65" s="385"/>
      <c r="N65" s="385"/>
      <c r="O65" s="323"/>
      <c r="P65" s="323"/>
      <c r="Q65" s="342"/>
      <c r="R65" s="342"/>
      <c r="S65" s="342"/>
      <c r="T65" s="342"/>
      <c r="U65" s="342"/>
    </row>
    <row r="66" spans="1:21" s="9" customFormat="1" ht="10.5" customHeight="1">
      <c r="A66" s="33" t="s">
        <v>377</v>
      </c>
      <c r="E66" s="250"/>
      <c r="F66" s="250"/>
      <c r="G66" s="250"/>
      <c r="H66" s="21"/>
      <c r="J66" s="388"/>
      <c r="K66" s="384"/>
      <c r="L66" s="385"/>
      <c r="M66" s="385"/>
      <c r="N66" s="385"/>
      <c r="O66" s="323"/>
      <c r="P66" s="323"/>
      <c r="Q66" s="342"/>
      <c r="R66" s="342"/>
      <c r="S66" s="342"/>
      <c r="T66" s="342"/>
      <c r="U66" s="342"/>
    </row>
    <row r="67" spans="1:21" s="9" customFormat="1" ht="10.5" customHeight="1">
      <c r="A67" s="282" t="s">
        <v>381</v>
      </c>
      <c r="D67" s="1">
        <v>0</v>
      </c>
      <c r="E67" s="250" t="s">
        <v>383</v>
      </c>
      <c r="F67" s="250">
        <v>2006</v>
      </c>
      <c r="G67" s="250"/>
      <c r="H67" s="21"/>
      <c r="J67" s="388"/>
      <c r="K67" s="384"/>
      <c r="L67" s="385"/>
      <c r="M67" s="385"/>
      <c r="N67" s="385"/>
      <c r="O67" s="323"/>
      <c r="P67" s="323"/>
      <c r="Q67" s="342"/>
      <c r="R67" s="342"/>
      <c r="S67" s="342"/>
      <c r="T67" s="342"/>
      <c r="U67" s="342"/>
    </row>
    <row r="68" spans="1:21" s="9" customFormat="1" ht="10.5" customHeight="1">
      <c r="A68" s="282" t="s">
        <v>382</v>
      </c>
      <c r="D68" s="450">
        <v>0</v>
      </c>
      <c r="E68" s="250" t="s">
        <v>384</v>
      </c>
      <c r="F68" s="250">
        <v>2006</v>
      </c>
      <c r="G68" s="250"/>
      <c r="H68" s="21"/>
      <c r="J68" s="388"/>
      <c r="K68" s="384"/>
      <c r="L68" s="385"/>
      <c r="M68" s="385"/>
      <c r="N68" s="385"/>
      <c r="O68" s="323"/>
      <c r="P68" s="323"/>
      <c r="Q68" s="342"/>
      <c r="R68" s="342"/>
      <c r="S68" s="342"/>
      <c r="T68" s="342"/>
      <c r="U68" s="342"/>
    </row>
    <row r="69" spans="1:21" s="9" customFormat="1" ht="10.5" customHeight="1">
      <c r="A69" s="33" t="s">
        <v>378</v>
      </c>
      <c r="D69" s="249"/>
      <c r="E69" s="250"/>
      <c r="F69" s="250"/>
      <c r="G69" s="250"/>
      <c r="H69" s="21"/>
      <c r="J69" s="388"/>
      <c r="K69" s="384"/>
      <c r="L69" s="385"/>
      <c r="M69" s="385"/>
      <c r="N69" s="385"/>
      <c r="O69" s="323"/>
      <c r="P69" s="323"/>
      <c r="Q69" s="342"/>
      <c r="R69" s="342"/>
      <c r="S69" s="342"/>
      <c r="T69" s="342"/>
      <c r="U69" s="342"/>
    </row>
    <row r="70" spans="1:21" s="9" customFormat="1" ht="10.5" customHeight="1">
      <c r="A70" s="282" t="s">
        <v>381</v>
      </c>
      <c r="D70" s="1">
        <v>6</v>
      </c>
      <c r="E70" s="250" t="s">
        <v>383</v>
      </c>
      <c r="F70" s="250">
        <v>2006</v>
      </c>
      <c r="G70" s="250"/>
      <c r="H70" s="21"/>
      <c r="J70" s="388"/>
      <c r="K70" s="384"/>
      <c r="L70" s="385"/>
      <c r="M70" s="385"/>
      <c r="N70" s="385"/>
      <c r="O70" s="323"/>
      <c r="P70" s="323"/>
      <c r="Q70" s="342"/>
      <c r="R70" s="342"/>
      <c r="S70" s="342"/>
      <c r="T70" s="342"/>
      <c r="U70" s="342"/>
    </row>
    <row r="71" spans="1:21" s="9" customFormat="1" ht="10.5" customHeight="1">
      <c r="A71" s="309" t="s">
        <v>382</v>
      </c>
      <c r="B71" s="7"/>
      <c r="C71" s="7"/>
      <c r="D71" s="516">
        <v>0.191</v>
      </c>
      <c r="E71" s="305" t="s">
        <v>384</v>
      </c>
      <c r="F71" s="250">
        <v>2006</v>
      </c>
      <c r="G71" s="305"/>
      <c r="H71" s="21"/>
      <c r="J71" s="388"/>
      <c r="K71" s="384"/>
      <c r="L71" s="385"/>
      <c r="M71" s="385"/>
      <c r="N71" s="385"/>
      <c r="O71" s="323"/>
      <c r="P71" s="323"/>
      <c r="Q71" s="342"/>
      <c r="R71" s="342"/>
      <c r="S71" s="342"/>
      <c r="T71" s="342"/>
      <c r="U71" s="342"/>
    </row>
    <row r="72" spans="1:21" s="9" customFormat="1" ht="11.25" customHeight="1">
      <c r="A72" s="9" t="s">
        <v>308</v>
      </c>
      <c r="D72" s="310"/>
      <c r="E72" s="269"/>
      <c r="F72" s="269"/>
      <c r="G72" s="250" t="s">
        <v>428</v>
      </c>
      <c r="H72" s="21"/>
      <c r="J72" s="388"/>
      <c r="K72" s="384"/>
      <c r="L72" s="385"/>
      <c r="M72" s="385"/>
      <c r="N72" s="385"/>
      <c r="O72" s="323"/>
      <c r="P72" s="323"/>
      <c r="Q72" s="342"/>
      <c r="R72" s="342"/>
      <c r="S72" s="342"/>
      <c r="T72" s="342"/>
      <c r="U72" s="342"/>
    </row>
    <row r="73" spans="1:21" s="9" customFormat="1" ht="11.25" customHeight="1">
      <c r="A73" s="245" t="s">
        <v>288</v>
      </c>
      <c r="B73" s="245"/>
      <c r="D73" s="156">
        <v>44.16200437849672</v>
      </c>
      <c r="E73" s="250" t="s">
        <v>307</v>
      </c>
      <c r="F73" s="250">
        <v>2001</v>
      </c>
      <c r="H73" s="21"/>
      <c r="J73" s="388"/>
      <c r="K73" s="384"/>
      <c r="L73" s="385"/>
      <c r="M73" s="385"/>
      <c r="N73" s="385"/>
      <c r="O73" s="323"/>
      <c r="P73" s="323"/>
      <c r="Q73" s="342"/>
      <c r="R73" s="342"/>
      <c r="S73" s="342"/>
      <c r="T73" s="342"/>
      <c r="U73" s="342"/>
    </row>
    <row r="74" spans="1:21" s="9" customFormat="1" ht="11.25" customHeight="1">
      <c r="A74" s="245" t="s">
        <v>289</v>
      </c>
      <c r="B74" s="245"/>
      <c r="D74" s="156">
        <v>10.082704937971297</v>
      </c>
      <c r="E74" s="250" t="s">
        <v>307</v>
      </c>
      <c r="F74" s="250">
        <v>2001</v>
      </c>
      <c r="G74" s="250"/>
      <c r="H74" s="21"/>
      <c r="J74" s="388"/>
      <c r="K74" s="384"/>
      <c r="L74" s="385"/>
      <c r="M74" s="385"/>
      <c r="N74" s="385"/>
      <c r="O74" s="323"/>
      <c r="P74" s="323"/>
      <c r="Q74" s="342"/>
      <c r="R74" s="342"/>
      <c r="S74" s="342"/>
      <c r="T74" s="342"/>
      <c r="U74" s="342"/>
    </row>
    <row r="75" spans="1:21" s="9" customFormat="1" ht="11.25" customHeight="1">
      <c r="A75" s="245" t="s">
        <v>290</v>
      </c>
      <c r="B75" s="245"/>
      <c r="D75" s="156">
        <v>32.668450498662125</v>
      </c>
      <c r="E75" s="250" t="s">
        <v>307</v>
      </c>
      <c r="F75" s="250">
        <v>2001</v>
      </c>
      <c r="G75" s="250"/>
      <c r="H75" s="21"/>
      <c r="J75" s="388"/>
      <c r="K75" s="384"/>
      <c r="L75" s="385"/>
      <c r="M75" s="385"/>
      <c r="N75" s="385"/>
      <c r="O75" s="323"/>
      <c r="P75" s="323"/>
      <c r="Q75" s="342"/>
      <c r="R75" s="342"/>
      <c r="S75" s="342"/>
      <c r="T75" s="342"/>
      <c r="U75" s="342"/>
    </row>
    <row r="76" spans="1:21" s="9" customFormat="1" ht="11.25" customHeight="1">
      <c r="A76" s="245" t="s">
        <v>291</v>
      </c>
      <c r="B76" s="245"/>
      <c r="D76" s="156">
        <v>6.494770128922403</v>
      </c>
      <c r="E76" s="250" t="s">
        <v>307</v>
      </c>
      <c r="F76" s="250">
        <v>2001</v>
      </c>
      <c r="G76" s="250"/>
      <c r="H76" s="21"/>
      <c r="J76" s="388"/>
      <c r="K76" s="384"/>
      <c r="L76" s="385"/>
      <c r="M76" s="385"/>
      <c r="N76" s="385"/>
      <c r="O76" s="323"/>
      <c r="P76" s="323"/>
      <c r="Q76" s="342"/>
      <c r="R76" s="342"/>
      <c r="S76" s="342"/>
      <c r="T76" s="342"/>
      <c r="U76" s="342"/>
    </row>
    <row r="77" spans="1:21" s="9" customFormat="1" ht="11.25" customHeight="1">
      <c r="A77" s="274" t="s">
        <v>292</v>
      </c>
      <c r="B77" s="274"/>
      <c r="C77" s="10"/>
      <c r="D77" s="440">
        <v>0.18243736317197762</v>
      </c>
      <c r="E77" s="251" t="s">
        <v>307</v>
      </c>
      <c r="F77" s="251">
        <v>2001</v>
      </c>
      <c r="G77" s="251"/>
      <c r="H77" s="21"/>
      <c r="J77" s="388"/>
      <c r="K77" s="384"/>
      <c r="L77" s="385"/>
      <c r="M77" s="385"/>
      <c r="N77" s="385"/>
      <c r="O77" s="323"/>
      <c r="P77" s="323"/>
      <c r="Q77" s="342"/>
      <c r="R77" s="342"/>
      <c r="S77" s="342"/>
      <c r="T77" s="342"/>
      <c r="U77" s="342"/>
    </row>
    <row r="78" spans="1:21" s="9" customFormat="1" ht="11.25" customHeight="1">
      <c r="A78" s="275"/>
      <c r="B78" s="236"/>
      <c r="D78" s="273"/>
      <c r="E78" s="250"/>
      <c r="F78" s="250"/>
      <c r="G78" s="250"/>
      <c r="H78" s="21"/>
      <c r="J78" s="388"/>
      <c r="K78" s="384"/>
      <c r="L78" s="385"/>
      <c r="M78" s="385"/>
      <c r="N78" s="385"/>
      <c r="O78" s="323"/>
      <c r="P78" s="323"/>
      <c r="Q78" s="342"/>
      <c r="R78" s="342"/>
      <c r="S78" s="342"/>
      <c r="T78" s="342"/>
      <c r="U78" s="342"/>
    </row>
    <row r="79" spans="1:14" ht="30" customHeight="1">
      <c r="A79" s="19" t="s">
        <v>19</v>
      </c>
      <c r="B79" s="19"/>
      <c r="C79" s="11"/>
      <c r="E79" s="20"/>
      <c r="F79" s="20"/>
      <c r="G79" s="20"/>
      <c r="K79" s="389"/>
      <c r="L79" s="381" t="s">
        <v>329</v>
      </c>
      <c r="M79" s="387" t="s">
        <v>330</v>
      </c>
      <c r="N79" s="387"/>
    </row>
    <row r="80" spans="1:14" ht="12.75">
      <c r="A80" s="7" t="s">
        <v>22</v>
      </c>
      <c r="B80" s="8" t="s">
        <v>20</v>
      </c>
      <c r="C80" s="8" t="s">
        <v>21</v>
      </c>
      <c r="E80" s="117"/>
      <c r="F80" s="6"/>
      <c r="G80" s="9"/>
      <c r="K80" s="385" t="s">
        <v>331</v>
      </c>
      <c r="L80" s="384">
        <v>20</v>
      </c>
      <c r="M80" s="384">
        <v>10</v>
      </c>
      <c r="N80" s="385" t="s">
        <v>332</v>
      </c>
    </row>
    <row r="81" spans="1:14" ht="12.75" customHeight="1">
      <c r="A81" s="9" t="s">
        <v>333</v>
      </c>
      <c r="B81" s="276">
        <v>645.5127104719</v>
      </c>
      <c r="C81" s="276">
        <f>B81*100/SUM(B$81:B$85)</f>
        <v>0.5512000891489915</v>
      </c>
      <c r="E81" s="156"/>
      <c r="G81" s="134"/>
      <c r="H81" s="277"/>
      <c r="K81" s="385" t="s">
        <v>334</v>
      </c>
      <c r="L81" s="384">
        <v>20</v>
      </c>
      <c r="M81" s="384">
        <v>10</v>
      </c>
      <c r="N81" s="385" t="s">
        <v>335</v>
      </c>
    </row>
    <row r="82" spans="1:14" ht="12.75" customHeight="1">
      <c r="A82" s="9" t="s">
        <v>336</v>
      </c>
      <c r="B82" s="273">
        <v>65657.7664795615</v>
      </c>
      <c r="C82" s="273">
        <f>B82*100/SUM(B$81:B$85)</f>
        <v>56.06483985482016</v>
      </c>
      <c r="E82" s="156"/>
      <c r="G82" s="134"/>
      <c r="H82" s="277"/>
      <c r="K82" s="385" t="s">
        <v>337</v>
      </c>
      <c r="L82" s="384">
        <v>20</v>
      </c>
      <c r="M82" s="384">
        <v>10</v>
      </c>
      <c r="N82" s="385" t="s">
        <v>338</v>
      </c>
    </row>
    <row r="83" spans="1:14" ht="24.75" customHeight="1">
      <c r="A83" s="126" t="s">
        <v>339</v>
      </c>
      <c r="B83" s="273">
        <v>50421.3411451883</v>
      </c>
      <c r="C83" s="273">
        <f>B83*100/SUM(B$81:B$85)</f>
        <v>43.05453213139997</v>
      </c>
      <c r="E83" s="156"/>
      <c r="G83" s="134"/>
      <c r="H83" s="277"/>
      <c r="K83" s="385" t="s">
        <v>340</v>
      </c>
      <c r="L83" s="384">
        <v>20</v>
      </c>
      <c r="M83" s="384">
        <v>10</v>
      </c>
      <c r="N83" s="385" t="s">
        <v>341</v>
      </c>
    </row>
    <row r="84" spans="1:14" ht="12.75" customHeight="1">
      <c r="A84" s="9" t="s">
        <v>342</v>
      </c>
      <c r="B84" s="273">
        <v>0</v>
      </c>
      <c r="C84" s="273">
        <f>B84*100/SUM(B$81:B$85)</f>
        <v>0</v>
      </c>
      <c r="E84" s="156"/>
      <c r="G84" s="134"/>
      <c r="K84" s="385" t="s">
        <v>343</v>
      </c>
      <c r="L84" s="384">
        <v>20</v>
      </c>
      <c r="M84" s="384">
        <v>10</v>
      </c>
      <c r="N84" s="385" t="s">
        <v>344</v>
      </c>
    </row>
    <row r="85" spans="1:14" ht="12.75" customHeight="1">
      <c r="A85" s="2" t="s">
        <v>345</v>
      </c>
      <c r="B85" s="278">
        <v>385.7944088179</v>
      </c>
      <c r="C85" s="278">
        <f>B85*100/SUM(B$81:B$85)</f>
        <v>0.32942792463087506</v>
      </c>
      <c r="E85" s="156"/>
      <c r="G85" s="279"/>
      <c r="K85" s="385" t="s">
        <v>346</v>
      </c>
      <c r="L85" s="384">
        <v>20</v>
      </c>
      <c r="M85" s="384">
        <v>10</v>
      </c>
      <c r="N85" s="385" t="s">
        <v>347</v>
      </c>
    </row>
    <row r="86" spans="1:14" ht="14.25" customHeight="1">
      <c r="A86" s="855" t="s">
        <v>716</v>
      </c>
      <c r="B86" s="856"/>
      <c r="C86" s="856"/>
      <c r="D86" s="9"/>
      <c r="E86" s="9"/>
      <c r="G86" s="279"/>
      <c r="H86" s="17"/>
      <c r="K86" s="385" t="s">
        <v>348</v>
      </c>
      <c r="L86" s="384">
        <v>20</v>
      </c>
      <c r="M86" s="384">
        <v>10</v>
      </c>
      <c r="N86" s="385" t="s">
        <v>349</v>
      </c>
    </row>
    <row r="87" spans="1:14" ht="12.75">
      <c r="A87" s="857"/>
      <c r="B87" s="857"/>
      <c r="C87" s="857"/>
      <c r="G87" s="250"/>
      <c r="K87" s="385" t="s">
        <v>340</v>
      </c>
      <c r="L87" s="384">
        <v>20</v>
      </c>
      <c r="M87" s="384">
        <v>10</v>
      </c>
      <c r="N87" s="385" t="s">
        <v>350</v>
      </c>
    </row>
    <row r="88" spans="7:14" ht="12.75">
      <c r="G88" s="250"/>
      <c r="K88" s="385" t="s">
        <v>351</v>
      </c>
      <c r="L88" s="384">
        <v>20</v>
      </c>
      <c r="M88" s="384">
        <v>10</v>
      </c>
      <c r="N88" s="385" t="s">
        <v>352</v>
      </c>
    </row>
    <row r="89" spans="7:14" ht="12.75">
      <c r="G89" s="250"/>
      <c r="K89" s="385" t="s">
        <v>353</v>
      </c>
      <c r="L89" s="384">
        <v>20</v>
      </c>
      <c r="M89" s="384">
        <v>10</v>
      </c>
      <c r="N89" s="385" t="s">
        <v>354</v>
      </c>
    </row>
    <row r="90" spans="11:14" ht="12.75">
      <c r="K90" s="385" t="s">
        <v>355</v>
      </c>
      <c r="L90" s="384">
        <v>20</v>
      </c>
      <c r="M90" s="384">
        <v>10</v>
      </c>
      <c r="N90" s="385" t="s">
        <v>356</v>
      </c>
    </row>
    <row r="91" spans="11:14" ht="12.75">
      <c r="K91" s="390" t="s">
        <v>357</v>
      </c>
      <c r="L91" s="384">
        <v>20</v>
      </c>
      <c r="M91" s="384">
        <v>10</v>
      </c>
      <c r="N91" s="385" t="s">
        <v>485</v>
      </c>
    </row>
  </sheetData>
  <sheetProtection/>
  <mergeCells count="5">
    <mergeCell ref="A86:C87"/>
    <mergeCell ref="G8:G9"/>
    <mergeCell ref="G11:G12"/>
    <mergeCell ref="G29:G30"/>
    <mergeCell ref="G32:G33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rowBreaks count="1" manualBreakCount="1">
    <brk id="46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39.7109375" style="4" customWidth="1"/>
    <col min="2" max="2" width="8.57421875" style="4" customWidth="1"/>
    <col min="3" max="3" width="10.140625" style="4" customWidth="1"/>
    <col min="4" max="4" width="7.140625" style="4" customWidth="1"/>
    <col min="5" max="5" width="26.00390625" style="4" customWidth="1"/>
    <col min="6" max="6" width="22.140625" style="628" customWidth="1"/>
    <col min="7" max="7" width="5.57421875" style="4" customWidth="1"/>
    <col min="8" max="13" width="11.421875" style="4" customWidth="1"/>
    <col min="14" max="21" width="11.421875" style="349" customWidth="1"/>
    <col min="22" max="16384" width="11.421875" style="4" customWidth="1"/>
  </cols>
  <sheetData>
    <row r="1" spans="2:21" s="1" customFormat="1" ht="13.5" customHeight="1">
      <c r="B1" s="3"/>
      <c r="F1" s="624"/>
      <c r="G1" s="263"/>
      <c r="H1" s="25"/>
      <c r="I1" s="264"/>
      <c r="J1" s="265"/>
      <c r="K1" s="265"/>
      <c r="L1" s="265"/>
      <c r="N1" s="328"/>
      <c r="O1" s="328"/>
      <c r="P1" s="328"/>
      <c r="Q1" s="328"/>
      <c r="R1" s="328"/>
      <c r="S1" s="328"/>
      <c r="T1" s="328"/>
      <c r="U1" s="328"/>
    </row>
    <row r="2" spans="1:21" s="1" customFormat="1" ht="21" customHeight="1">
      <c r="A2" s="261" t="s">
        <v>905</v>
      </c>
      <c r="B2" s="260"/>
      <c r="C2" s="261"/>
      <c r="D2" s="260"/>
      <c r="E2" s="260"/>
      <c r="F2" s="624"/>
      <c r="G2" s="266"/>
      <c r="H2" s="25"/>
      <c r="I2" s="264"/>
      <c r="J2" s="265"/>
      <c r="K2" s="265"/>
      <c r="L2" s="265"/>
      <c r="N2" s="328"/>
      <c r="O2" s="328"/>
      <c r="P2" s="328"/>
      <c r="Q2" s="328"/>
      <c r="R2" s="328"/>
      <c r="S2" s="328"/>
      <c r="T2" s="328"/>
      <c r="U2" s="328"/>
    </row>
    <row r="3" spans="6:21" s="1" customFormat="1" ht="13.5" customHeight="1">
      <c r="F3" s="624"/>
      <c r="G3" s="157"/>
      <c r="N3" s="328"/>
      <c r="O3" s="328"/>
      <c r="P3" s="328"/>
      <c r="Q3" s="328"/>
      <c r="R3" s="328"/>
      <c r="S3" s="328"/>
      <c r="T3" s="328"/>
      <c r="U3" s="328"/>
    </row>
    <row r="4" spans="1:21" s="16" customFormat="1" ht="17.25" customHeight="1">
      <c r="A4" s="23" t="s">
        <v>359</v>
      </c>
      <c r="B4" s="13"/>
      <c r="C4" s="13"/>
      <c r="D4" s="13"/>
      <c r="E4" s="13"/>
      <c r="F4" s="625"/>
      <c r="G4" s="14"/>
      <c r="H4" s="6"/>
      <c r="I4" s="267"/>
      <c r="J4" s="268"/>
      <c r="K4" s="268"/>
      <c r="L4" s="268"/>
      <c r="M4" s="15"/>
      <c r="N4" s="329"/>
      <c r="O4" s="329"/>
      <c r="P4" s="329"/>
      <c r="Q4" s="329"/>
      <c r="R4" s="329"/>
      <c r="S4" s="329"/>
      <c r="T4" s="329"/>
      <c r="U4" s="329"/>
    </row>
    <row r="5" spans="2:21" s="1" customFormat="1" ht="21" customHeight="1">
      <c r="B5" s="280"/>
      <c r="F5" s="624"/>
      <c r="N5" s="328"/>
      <c r="O5" s="328"/>
      <c r="P5" s="328"/>
      <c r="Q5" s="328"/>
      <c r="R5" s="328"/>
      <c r="S5" s="328"/>
      <c r="T5" s="328"/>
      <c r="U5" s="328"/>
    </row>
    <row r="6" spans="1:7" ht="24.75" customHeight="1">
      <c r="A6" s="103" t="s">
        <v>296</v>
      </c>
      <c r="B6" s="247" t="s">
        <v>298</v>
      </c>
      <c r="C6" s="105" t="s">
        <v>299</v>
      </c>
      <c r="D6" s="105" t="s">
        <v>131</v>
      </c>
      <c r="E6" s="8" t="s">
        <v>297</v>
      </c>
      <c r="F6" s="626"/>
      <c r="G6" s="17"/>
    </row>
    <row r="7" spans="1:6" ht="16.5" customHeight="1">
      <c r="A7" s="253" t="s">
        <v>286</v>
      </c>
      <c r="B7" s="627"/>
      <c r="C7" s="269"/>
      <c r="D7" s="365"/>
      <c r="E7" s="250" t="s">
        <v>305</v>
      </c>
      <c r="F7" s="626"/>
    </row>
    <row r="8" spans="1:21" s="9" customFormat="1" ht="12" customHeight="1">
      <c r="A8" s="9" t="s">
        <v>287</v>
      </c>
      <c r="B8" s="117">
        <v>1</v>
      </c>
      <c r="C8" s="250" t="s">
        <v>166</v>
      </c>
      <c r="D8" s="250">
        <v>2012</v>
      </c>
      <c r="E8" s="250"/>
      <c r="F8" s="283"/>
      <c r="G8" s="21"/>
      <c r="N8" s="342"/>
      <c r="O8" s="342"/>
      <c r="P8" s="342"/>
      <c r="Q8" s="342"/>
      <c r="R8" s="342"/>
      <c r="S8" s="342"/>
      <c r="T8" s="342"/>
      <c r="U8" s="342"/>
    </row>
    <row r="9" spans="1:21" s="9" customFormat="1" ht="12" customHeight="1">
      <c r="A9" s="7" t="s">
        <v>358</v>
      </c>
      <c r="B9" s="286">
        <v>4</v>
      </c>
      <c r="C9" s="305" t="s">
        <v>166</v>
      </c>
      <c r="D9" s="305">
        <v>2006</v>
      </c>
      <c r="E9" s="305"/>
      <c r="F9" s="283"/>
      <c r="G9" s="21"/>
      <c r="N9" s="342"/>
      <c r="O9" s="342"/>
      <c r="P9" s="342"/>
      <c r="Q9" s="342"/>
      <c r="R9" s="342"/>
      <c r="S9" s="342"/>
      <c r="T9" s="342"/>
      <c r="U9" s="342"/>
    </row>
    <row r="10" spans="1:21" s="9" customFormat="1" ht="20.25" customHeight="1">
      <c r="A10" s="31" t="s">
        <v>366</v>
      </c>
      <c r="B10" s="310"/>
      <c r="C10" s="269"/>
      <c r="D10" s="269"/>
      <c r="E10" s="250" t="s">
        <v>874</v>
      </c>
      <c r="F10" s="529"/>
      <c r="G10" s="21"/>
      <c r="N10" s="342"/>
      <c r="O10" s="342"/>
      <c r="P10" s="342"/>
      <c r="Q10" s="342"/>
      <c r="R10" s="342"/>
      <c r="S10" s="342"/>
      <c r="T10" s="342"/>
      <c r="U10" s="342"/>
    </row>
    <row r="11" spans="1:21" s="9" customFormat="1" ht="12" customHeight="1">
      <c r="A11" s="3" t="s">
        <v>363</v>
      </c>
      <c r="B11" s="117">
        <v>16</v>
      </c>
      <c r="C11" s="250" t="s">
        <v>166</v>
      </c>
      <c r="D11" s="250">
        <v>2013</v>
      </c>
      <c r="F11" s="530"/>
      <c r="G11" s="21"/>
      <c r="N11" s="342"/>
      <c r="O11" s="342"/>
      <c r="P11" s="342"/>
      <c r="Q11" s="342"/>
      <c r="R11" s="342"/>
      <c r="S11" s="342"/>
      <c r="T11" s="342"/>
      <c r="U11" s="342"/>
    </row>
    <row r="12" spans="1:21" s="9" customFormat="1" ht="12" customHeight="1">
      <c r="A12" s="3" t="s">
        <v>514</v>
      </c>
      <c r="B12" s="117"/>
      <c r="C12" s="250"/>
      <c r="D12" s="706"/>
      <c r="F12" s="530"/>
      <c r="G12" s="21"/>
      <c r="N12" s="342"/>
      <c r="O12" s="342"/>
      <c r="P12" s="342"/>
      <c r="Q12" s="342"/>
      <c r="R12" s="342"/>
      <c r="S12" s="342"/>
      <c r="T12" s="342"/>
      <c r="U12" s="342"/>
    </row>
    <row r="13" spans="1:21" s="9" customFormat="1" ht="12" customHeight="1">
      <c r="A13" s="33" t="s">
        <v>515</v>
      </c>
      <c r="B13" s="117">
        <v>3</v>
      </c>
      <c r="C13" s="250" t="s">
        <v>166</v>
      </c>
      <c r="D13" s="250">
        <v>2013</v>
      </c>
      <c r="F13" s="530"/>
      <c r="G13" s="21"/>
      <c r="N13" s="342"/>
      <c r="O13" s="342"/>
      <c r="P13" s="342"/>
      <c r="Q13" s="342"/>
      <c r="R13" s="342"/>
      <c r="S13" s="342"/>
      <c r="T13" s="342"/>
      <c r="U13" s="342"/>
    </row>
    <row r="14" spans="1:21" s="9" customFormat="1" ht="12" customHeight="1">
      <c r="A14" s="33" t="s">
        <v>516</v>
      </c>
      <c r="B14" s="117">
        <v>43</v>
      </c>
      <c r="C14" s="250" t="s">
        <v>166</v>
      </c>
      <c r="D14" s="250">
        <v>2013</v>
      </c>
      <c r="F14" s="530"/>
      <c r="G14" s="21"/>
      <c r="N14" s="342"/>
      <c r="O14" s="342"/>
      <c r="P14" s="342"/>
      <c r="Q14" s="342"/>
      <c r="R14" s="342"/>
      <c r="S14" s="342"/>
      <c r="T14" s="342"/>
      <c r="U14" s="342"/>
    </row>
    <row r="15" spans="1:21" s="9" customFormat="1" ht="12" customHeight="1">
      <c r="A15" s="640" t="s">
        <v>643</v>
      </c>
      <c r="B15" s="117"/>
      <c r="C15" s="250"/>
      <c r="D15" s="706"/>
      <c r="F15" s="530"/>
      <c r="G15" s="21"/>
      <c r="N15" s="342"/>
      <c r="O15" s="342"/>
      <c r="P15" s="342"/>
      <c r="Q15" s="342"/>
      <c r="R15" s="342"/>
      <c r="S15" s="342"/>
      <c r="T15" s="342"/>
      <c r="U15" s="342"/>
    </row>
    <row r="16" spans="1:21" s="9" customFormat="1" ht="12" customHeight="1">
      <c r="A16" s="33" t="s">
        <v>517</v>
      </c>
      <c r="B16" s="117">
        <v>41</v>
      </c>
      <c r="C16" s="250" t="s">
        <v>166</v>
      </c>
      <c r="D16" s="250">
        <v>2013</v>
      </c>
      <c r="F16" s="530"/>
      <c r="G16" s="21"/>
      <c r="N16" s="342"/>
      <c r="O16" s="342"/>
      <c r="P16" s="342"/>
      <c r="Q16" s="342"/>
      <c r="R16" s="342"/>
      <c r="S16" s="342"/>
      <c r="T16" s="342"/>
      <c r="U16" s="342"/>
    </row>
    <row r="17" spans="1:21" s="9" customFormat="1" ht="12" customHeight="1">
      <c r="A17" s="33" t="s">
        <v>518</v>
      </c>
      <c r="B17" s="117">
        <v>3</v>
      </c>
      <c r="C17" s="250" t="s">
        <v>166</v>
      </c>
      <c r="D17" s="250">
        <v>2013</v>
      </c>
      <c r="E17" s="250"/>
      <c r="F17" s="530"/>
      <c r="G17" s="21"/>
      <c r="N17" s="342"/>
      <c r="O17" s="342"/>
      <c r="P17" s="342"/>
      <c r="Q17" s="342"/>
      <c r="R17" s="342"/>
      <c r="S17" s="342"/>
      <c r="T17" s="342"/>
      <c r="U17" s="342"/>
    </row>
    <row r="18" spans="1:21" s="9" customFormat="1" ht="12" customHeight="1">
      <c r="A18" s="33" t="s">
        <v>642</v>
      </c>
      <c r="B18" s="117">
        <v>33</v>
      </c>
      <c r="C18" s="250" t="s">
        <v>166</v>
      </c>
      <c r="D18" s="250">
        <v>2013</v>
      </c>
      <c r="E18" s="250"/>
      <c r="F18" s="530"/>
      <c r="G18" s="21"/>
      <c r="N18" s="342"/>
      <c r="O18" s="342"/>
      <c r="P18" s="342"/>
      <c r="Q18" s="342"/>
      <c r="R18" s="342"/>
      <c r="S18" s="342"/>
      <c r="T18" s="342"/>
      <c r="U18" s="342"/>
    </row>
    <row r="19" spans="1:21" s="9" customFormat="1" ht="12" customHeight="1">
      <c r="A19" s="33" t="s">
        <v>712</v>
      </c>
      <c r="B19" s="117">
        <v>0</v>
      </c>
      <c r="C19" s="250" t="s">
        <v>166</v>
      </c>
      <c r="D19" s="250">
        <v>2013</v>
      </c>
      <c r="F19" s="530"/>
      <c r="G19" s="21"/>
      <c r="N19" s="342"/>
      <c r="O19" s="342"/>
      <c r="P19" s="342"/>
      <c r="Q19" s="342"/>
      <c r="R19" s="342"/>
      <c r="S19" s="342"/>
      <c r="T19" s="342"/>
      <c r="U19" s="342"/>
    </row>
    <row r="20" spans="1:21" s="9" customFormat="1" ht="12" customHeight="1">
      <c r="A20" s="33" t="s">
        <v>713</v>
      </c>
      <c r="B20" s="117">
        <v>4</v>
      </c>
      <c r="C20" s="250" t="s">
        <v>166</v>
      </c>
      <c r="D20" s="250">
        <v>2013</v>
      </c>
      <c r="F20" s="530"/>
      <c r="G20" s="21"/>
      <c r="N20" s="342"/>
      <c r="O20" s="342"/>
      <c r="P20" s="342"/>
      <c r="Q20" s="342"/>
      <c r="R20" s="342"/>
      <c r="S20" s="342"/>
      <c r="T20" s="342"/>
      <c r="U20" s="342"/>
    </row>
    <row r="21" spans="1:21" s="9" customFormat="1" ht="12" customHeight="1">
      <c r="A21" s="33" t="s">
        <v>714</v>
      </c>
      <c r="B21" s="117">
        <v>1</v>
      </c>
      <c r="C21" s="250" t="s">
        <v>166</v>
      </c>
      <c r="D21" s="250">
        <v>2013</v>
      </c>
      <c r="E21" s="250"/>
      <c r="F21" s="530"/>
      <c r="G21" s="21"/>
      <c r="N21" s="342"/>
      <c r="O21" s="342"/>
      <c r="P21" s="342"/>
      <c r="Q21" s="342"/>
      <c r="R21" s="342"/>
      <c r="S21" s="342"/>
      <c r="T21" s="342"/>
      <c r="U21" s="342"/>
    </row>
    <row r="22" spans="1:21" s="9" customFormat="1" ht="12" customHeight="1">
      <c r="A22" s="107" t="s">
        <v>715</v>
      </c>
      <c r="B22" s="8">
        <v>1</v>
      </c>
      <c r="C22" s="305" t="s">
        <v>166</v>
      </c>
      <c r="D22" s="250">
        <v>2013</v>
      </c>
      <c r="E22" s="305"/>
      <c r="F22" s="530"/>
      <c r="G22" s="21"/>
      <c r="N22" s="342"/>
      <c r="O22" s="342"/>
      <c r="P22" s="342"/>
      <c r="Q22" s="342"/>
      <c r="R22" s="342"/>
      <c r="S22" s="342"/>
      <c r="T22" s="342"/>
      <c r="U22" s="342"/>
    </row>
    <row r="23" spans="1:21" s="9" customFormat="1" ht="20.25" customHeight="1">
      <c r="A23" s="31" t="s">
        <v>367</v>
      </c>
      <c r="B23" s="310"/>
      <c r="C23" s="269"/>
      <c r="D23" s="269"/>
      <c r="E23" s="250"/>
      <c r="F23" s="530"/>
      <c r="G23" s="21"/>
      <c r="N23" s="342"/>
      <c r="O23" s="342"/>
      <c r="P23" s="342"/>
      <c r="Q23" s="342"/>
      <c r="R23" s="342"/>
      <c r="S23" s="342"/>
      <c r="T23" s="342"/>
      <c r="U23" s="342"/>
    </row>
    <row r="24" spans="1:21" s="9" customFormat="1" ht="12" customHeight="1">
      <c r="A24" s="3" t="s">
        <v>364</v>
      </c>
      <c r="B24" s="117"/>
      <c r="C24" s="117"/>
      <c r="D24" s="117"/>
      <c r="E24" s="250" t="s">
        <v>373</v>
      </c>
      <c r="F24" s="530"/>
      <c r="G24" s="21"/>
      <c r="N24" s="342"/>
      <c r="O24" s="342"/>
      <c r="P24" s="342"/>
      <c r="Q24" s="342"/>
      <c r="R24" s="342"/>
      <c r="S24" s="342"/>
      <c r="T24" s="342"/>
      <c r="U24" s="342"/>
    </row>
    <row r="25" spans="1:21" s="9" customFormat="1" ht="12" customHeight="1">
      <c r="A25" s="33" t="s">
        <v>369</v>
      </c>
      <c r="B25" s="117">
        <v>0</v>
      </c>
      <c r="C25" s="250" t="s">
        <v>166</v>
      </c>
      <c r="D25" s="250">
        <v>2010</v>
      </c>
      <c r="F25" s="530"/>
      <c r="G25" s="21"/>
      <c r="N25" s="342"/>
      <c r="O25" s="342"/>
      <c r="P25" s="342"/>
      <c r="Q25" s="342"/>
      <c r="R25" s="342"/>
      <c r="S25" s="342"/>
      <c r="T25" s="342"/>
      <c r="U25" s="342"/>
    </row>
    <row r="26" spans="1:21" s="9" customFormat="1" ht="12" customHeight="1">
      <c r="A26" s="33" t="s">
        <v>370</v>
      </c>
      <c r="B26" s="117">
        <v>11</v>
      </c>
      <c r="C26" s="250" t="s">
        <v>166</v>
      </c>
      <c r="D26" s="250">
        <v>2010</v>
      </c>
      <c r="E26" s="281"/>
      <c r="F26" s="530"/>
      <c r="G26" s="21"/>
      <c r="N26" s="342"/>
      <c r="O26" s="342"/>
      <c r="P26" s="342"/>
      <c r="Q26" s="342"/>
      <c r="R26" s="342"/>
      <c r="S26" s="342"/>
      <c r="T26" s="342"/>
      <c r="U26" s="342"/>
    </row>
    <row r="27" spans="1:21" s="9" customFormat="1" ht="12" customHeight="1">
      <c r="A27" s="33" t="s">
        <v>764</v>
      </c>
      <c r="B27" s="117">
        <v>0</v>
      </c>
      <c r="C27" s="250" t="s">
        <v>166</v>
      </c>
      <c r="D27" s="250">
        <v>2010</v>
      </c>
      <c r="E27" s="281"/>
      <c r="F27" s="530"/>
      <c r="G27" s="21"/>
      <c r="N27" s="342"/>
      <c r="O27" s="342"/>
      <c r="P27" s="342"/>
      <c r="Q27" s="342"/>
      <c r="R27" s="342"/>
      <c r="S27" s="342"/>
      <c r="T27" s="342"/>
      <c r="U27" s="342"/>
    </row>
    <row r="28" spans="1:21" s="9" customFormat="1" ht="12" customHeight="1">
      <c r="A28" s="33" t="s">
        <v>371</v>
      </c>
      <c r="B28" s="117">
        <v>1</v>
      </c>
      <c r="C28" s="250" t="s">
        <v>166</v>
      </c>
      <c r="D28" s="250">
        <v>2010</v>
      </c>
      <c r="E28" s="281"/>
      <c r="F28" s="530"/>
      <c r="G28" s="21"/>
      <c r="N28" s="342"/>
      <c r="O28" s="342"/>
      <c r="P28" s="342"/>
      <c r="Q28" s="342"/>
      <c r="R28" s="342"/>
      <c r="S28" s="342"/>
      <c r="T28" s="342"/>
      <c r="U28" s="342"/>
    </row>
    <row r="29" spans="1:21" s="9" customFormat="1" ht="12" customHeight="1">
      <c r="A29" s="107" t="s">
        <v>372</v>
      </c>
      <c r="B29" s="8">
        <v>2</v>
      </c>
      <c r="C29" s="305" t="s">
        <v>166</v>
      </c>
      <c r="D29" s="305">
        <v>2010</v>
      </c>
      <c r="E29" s="312"/>
      <c r="F29" s="530"/>
      <c r="G29" s="21"/>
      <c r="N29" s="342"/>
      <c r="O29" s="342"/>
      <c r="P29" s="342"/>
      <c r="Q29" s="342"/>
      <c r="R29" s="342"/>
      <c r="S29" s="342"/>
      <c r="T29" s="342"/>
      <c r="U29" s="342"/>
    </row>
    <row r="30" spans="1:21" s="9" customFormat="1" ht="20.25" customHeight="1">
      <c r="A30" s="31" t="s">
        <v>487</v>
      </c>
      <c r="B30" s="310"/>
      <c r="C30" s="269"/>
      <c r="D30" s="269"/>
      <c r="E30" s="858" t="s">
        <v>505</v>
      </c>
      <c r="F30" s="530"/>
      <c r="G30" s="21"/>
      <c r="N30" s="342"/>
      <c r="O30" s="342"/>
      <c r="P30" s="342"/>
      <c r="Q30" s="342"/>
      <c r="R30" s="342"/>
      <c r="S30" s="342"/>
      <c r="T30" s="342"/>
      <c r="U30" s="342"/>
    </row>
    <row r="31" spans="1:21" s="9" customFormat="1" ht="12" customHeight="1">
      <c r="A31" s="3" t="s">
        <v>491</v>
      </c>
      <c r="B31" s="271">
        <v>5</v>
      </c>
      <c r="C31" s="250" t="s">
        <v>492</v>
      </c>
      <c r="D31" s="250">
        <v>2011</v>
      </c>
      <c r="E31" s="860"/>
      <c r="F31" s="530"/>
      <c r="G31" s="21"/>
      <c r="N31" s="342"/>
      <c r="O31" s="342"/>
      <c r="P31" s="342"/>
      <c r="Q31" s="342"/>
      <c r="R31" s="342"/>
      <c r="S31" s="342"/>
      <c r="T31" s="342"/>
      <c r="U31" s="342"/>
    </row>
    <row r="32" spans="1:21" s="9" customFormat="1" ht="12" customHeight="1">
      <c r="A32" s="33" t="s">
        <v>488</v>
      </c>
      <c r="B32" s="271">
        <v>372</v>
      </c>
      <c r="C32" s="250" t="s">
        <v>489</v>
      </c>
      <c r="D32" s="250">
        <v>2011</v>
      </c>
      <c r="E32" s="250"/>
      <c r="F32" s="530"/>
      <c r="G32" s="21"/>
      <c r="N32" s="342"/>
      <c r="O32" s="342"/>
      <c r="P32" s="342"/>
      <c r="Q32" s="342"/>
      <c r="R32" s="342"/>
      <c r="S32" s="342"/>
      <c r="T32" s="342"/>
      <c r="U32" s="342"/>
    </row>
    <row r="33" spans="1:21" s="9" customFormat="1" ht="12" customHeight="1">
      <c r="A33" s="3" t="s">
        <v>519</v>
      </c>
      <c r="B33" s="271">
        <v>2</v>
      </c>
      <c r="C33" s="250" t="s">
        <v>520</v>
      </c>
      <c r="D33" s="250">
        <v>2011</v>
      </c>
      <c r="E33" s="281"/>
      <c r="F33" s="530"/>
      <c r="G33" s="21"/>
      <c r="N33" s="342"/>
      <c r="O33" s="342"/>
      <c r="P33" s="342"/>
      <c r="Q33" s="342"/>
      <c r="R33" s="342"/>
      <c r="S33" s="342"/>
      <c r="T33" s="342"/>
      <c r="U33" s="342"/>
    </row>
    <row r="34" spans="1:21" s="9" customFormat="1" ht="12" customHeight="1">
      <c r="A34" s="33" t="s">
        <v>521</v>
      </c>
      <c r="B34" s="271">
        <v>70</v>
      </c>
      <c r="C34" s="250" t="s">
        <v>489</v>
      </c>
      <c r="D34" s="250">
        <v>2011</v>
      </c>
      <c r="E34" s="281"/>
      <c r="F34" s="530"/>
      <c r="G34" s="21"/>
      <c r="N34" s="342"/>
      <c r="O34" s="342"/>
      <c r="P34" s="342"/>
      <c r="Q34" s="342"/>
      <c r="R34" s="342"/>
      <c r="S34" s="342"/>
      <c r="T34" s="342"/>
      <c r="U34" s="342"/>
    </row>
    <row r="35" spans="1:21" s="9" customFormat="1" ht="12" customHeight="1">
      <c r="A35" s="3" t="s">
        <v>522</v>
      </c>
      <c r="B35" s="271">
        <v>4</v>
      </c>
      <c r="C35" s="250" t="s">
        <v>523</v>
      </c>
      <c r="D35" s="250">
        <v>2011</v>
      </c>
      <c r="E35" s="281"/>
      <c r="F35" s="530"/>
      <c r="G35" s="21"/>
      <c r="N35" s="342"/>
      <c r="O35" s="342"/>
      <c r="P35" s="342"/>
      <c r="Q35" s="342"/>
      <c r="R35" s="342"/>
      <c r="S35" s="342"/>
      <c r="T35" s="342"/>
      <c r="U35" s="342"/>
    </row>
    <row r="36" spans="1:21" s="9" customFormat="1" ht="24.75" customHeight="1">
      <c r="A36" s="730" t="s">
        <v>809</v>
      </c>
      <c r="B36" s="286">
        <v>1</v>
      </c>
      <c r="C36" s="305" t="s">
        <v>520</v>
      </c>
      <c r="D36" s="305">
        <v>2013</v>
      </c>
      <c r="E36" s="312"/>
      <c r="F36" s="530"/>
      <c r="G36" s="21"/>
      <c r="N36" s="342"/>
      <c r="O36" s="342"/>
      <c r="P36" s="342"/>
      <c r="Q36" s="342"/>
      <c r="R36" s="342"/>
      <c r="S36" s="342"/>
      <c r="T36" s="342"/>
      <c r="U36" s="342"/>
    </row>
    <row r="37" spans="1:21" s="9" customFormat="1" ht="4.5" customHeight="1">
      <c r="A37" s="258"/>
      <c r="B37" s="271"/>
      <c r="C37" s="250"/>
      <c r="D37" s="250"/>
      <c r="E37" s="281"/>
      <c r="F37" s="530"/>
      <c r="G37" s="21"/>
      <c r="N37" s="342"/>
      <c r="O37" s="342"/>
      <c r="P37" s="342"/>
      <c r="Q37" s="342"/>
      <c r="R37" s="342"/>
      <c r="S37" s="342"/>
      <c r="T37" s="342"/>
      <c r="U37" s="342"/>
    </row>
    <row r="38" spans="1:21" s="9" customFormat="1" ht="20.25" customHeight="1">
      <c r="A38" s="31" t="s">
        <v>365</v>
      </c>
      <c r="B38" s="375"/>
      <c r="C38" s="376"/>
      <c r="D38" s="376"/>
      <c r="E38" s="250" t="s">
        <v>503</v>
      </c>
      <c r="F38" s="529"/>
      <c r="G38" s="21"/>
      <c r="N38" s="342"/>
      <c r="O38" s="342"/>
      <c r="P38" s="342"/>
      <c r="Q38" s="342"/>
      <c r="R38" s="342"/>
      <c r="S38" s="342"/>
      <c r="T38" s="342"/>
      <c r="U38" s="342"/>
    </row>
    <row r="39" spans="1:21" s="9" customFormat="1" ht="12" customHeight="1">
      <c r="A39" s="9" t="s">
        <v>936</v>
      </c>
      <c r="B39" s="117">
        <v>1</v>
      </c>
      <c r="C39" s="250" t="s">
        <v>368</v>
      </c>
      <c r="D39" s="250">
        <v>2005</v>
      </c>
      <c r="E39" s="311" t="s">
        <v>504</v>
      </c>
      <c r="F39" s="531"/>
      <c r="G39" s="21"/>
      <c r="N39" s="342"/>
      <c r="O39" s="342"/>
      <c r="P39" s="342"/>
      <c r="Q39" s="342"/>
      <c r="R39" s="342"/>
      <c r="S39" s="342"/>
      <c r="T39" s="342"/>
      <c r="U39" s="342"/>
    </row>
    <row r="40" spans="1:21" s="9" customFormat="1" ht="12" customHeight="1">
      <c r="A40" s="9" t="s">
        <v>937</v>
      </c>
      <c r="B40" s="117">
        <v>38</v>
      </c>
      <c r="C40" s="250" t="s">
        <v>368</v>
      </c>
      <c r="D40" s="250">
        <v>2005</v>
      </c>
      <c r="E40" s="135"/>
      <c r="F40" s="283"/>
      <c r="G40" s="21"/>
      <c r="N40" s="342"/>
      <c r="O40" s="342"/>
      <c r="P40" s="342"/>
      <c r="Q40" s="342"/>
      <c r="R40" s="342"/>
      <c r="S40" s="342"/>
      <c r="T40" s="342"/>
      <c r="U40" s="342"/>
    </row>
    <row r="41" spans="1:21" s="9" customFormat="1" ht="12" customHeight="1">
      <c r="A41" s="9" t="s">
        <v>938</v>
      </c>
      <c r="B41" s="117">
        <v>1</v>
      </c>
      <c r="C41" s="250" t="s">
        <v>368</v>
      </c>
      <c r="D41" s="250">
        <v>2005</v>
      </c>
      <c r="E41" s="135"/>
      <c r="F41" s="283"/>
      <c r="G41" s="21"/>
      <c r="N41" s="342"/>
      <c r="O41" s="342"/>
      <c r="P41" s="342"/>
      <c r="Q41" s="342"/>
      <c r="R41" s="342"/>
      <c r="S41" s="342"/>
      <c r="T41" s="342"/>
      <c r="U41" s="342"/>
    </row>
    <row r="42" spans="1:21" s="9" customFormat="1" ht="12" customHeight="1">
      <c r="A42" s="9" t="s">
        <v>939</v>
      </c>
      <c r="B42" s="117">
        <v>6</v>
      </c>
      <c r="C42" s="250" t="s">
        <v>368</v>
      </c>
      <c r="D42" s="250">
        <v>2005</v>
      </c>
      <c r="E42" s="135"/>
      <c r="F42" s="283"/>
      <c r="G42" s="21"/>
      <c r="N42" s="342"/>
      <c r="O42" s="342"/>
      <c r="P42" s="342"/>
      <c r="Q42" s="342"/>
      <c r="R42" s="342"/>
      <c r="S42" s="342"/>
      <c r="T42" s="342"/>
      <c r="U42" s="342"/>
    </row>
    <row r="43" spans="1:21" s="9" customFormat="1" ht="12" customHeight="1">
      <c r="A43" s="9" t="s">
        <v>940</v>
      </c>
      <c r="B43" s="117">
        <v>15</v>
      </c>
      <c r="C43" s="250" t="s">
        <v>368</v>
      </c>
      <c r="D43" s="250">
        <v>2005</v>
      </c>
      <c r="E43" s="135"/>
      <c r="F43" s="283"/>
      <c r="G43" s="21"/>
      <c r="N43" s="342"/>
      <c r="O43" s="342"/>
      <c r="P43" s="342"/>
      <c r="Q43" s="342"/>
      <c r="R43" s="342"/>
      <c r="S43" s="342"/>
      <c r="T43" s="342"/>
      <c r="U43" s="342"/>
    </row>
    <row r="44" spans="1:21" s="9" customFormat="1" ht="12" customHeight="1">
      <c r="A44" s="9" t="s">
        <v>941</v>
      </c>
      <c r="B44" s="117">
        <v>1</v>
      </c>
      <c r="C44" s="250" t="s">
        <v>368</v>
      </c>
      <c r="D44" s="250">
        <v>2005</v>
      </c>
      <c r="E44" s="135"/>
      <c r="F44" s="283"/>
      <c r="G44" s="21"/>
      <c r="N44" s="342"/>
      <c r="O44" s="342"/>
      <c r="P44" s="342"/>
      <c r="Q44" s="342"/>
      <c r="R44" s="342"/>
      <c r="S44" s="342"/>
      <c r="T44" s="342"/>
      <c r="U44" s="342"/>
    </row>
    <row r="45" spans="1:21" s="9" customFormat="1" ht="12" customHeight="1">
      <c r="A45" s="9" t="s">
        <v>942</v>
      </c>
      <c r="B45" s="117">
        <v>37</v>
      </c>
      <c r="C45" s="250" t="s">
        <v>368</v>
      </c>
      <c r="D45" s="250">
        <v>2005</v>
      </c>
      <c r="E45" s="135"/>
      <c r="F45" s="283"/>
      <c r="G45" s="21"/>
      <c r="N45" s="342"/>
      <c r="O45" s="342"/>
      <c r="P45" s="342"/>
      <c r="Q45" s="342"/>
      <c r="R45" s="342"/>
      <c r="S45" s="342"/>
      <c r="T45" s="342"/>
      <c r="U45" s="342"/>
    </row>
    <row r="46" spans="1:21" s="9" customFormat="1" ht="12" customHeight="1">
      <c r="A46" s="9" t="s">
        <v>943</v>
      </c>
      <c r="B46" s="117">
        <v>7</v>
      </c>
      <c r="C46" s="250" t="s">
        <v>368</v>
      </c>
      <c r="D46" s="250">
        <v>2005</v>
      </c>
      <c r="E46" s="135"/>
      <c r="F46" s="283"/>
      <c r="G46" s="21"/>
      <c r="N46" s="342"/>
      <c r="O46" s="342"/>
      <c r="P46" s="342"/>
      <c r="Q46" s="342"/>
      <c r="R46" s="342"/>
      <c r="S46" s="342"/>
      <c r="T46" s="342"/>
      <c r="U46" s="342"/>
    </row>
    <row r="47" spans="1:21" s="9" customFormat="1" ht="12" customHeight="1">
      <c r="A47" s="9" t="s">
        <v>944</v>
      </c>
      <c r="B47" s="117">
        <v>3</v>
      </c>
      <c r="C47" s="250" t="s">
        <v>368</v>
      </c>
      <c r="D47" s="250">
        <v>2005</v>
      </c>
      <c r="E47" s="135"/>
      <c r="F47" s="283"/>
      <c r="G47" s="21"/>
      <c r="N47" s="342"/>
      <c r="O47" s="342"/>
      <c r="P47" s="342"/>
      <c r="Q47" s="342"/>
      <c r="R47" s="342"/>
      <c r="S47" s="342"/>
      <c r="T47" s="342"/>
      <c r="U47" s="342"/>
    </row>
    <row r="48" spans="1:21" s="9" customFormat="1" ht="12" customHeight="1">
      <c r="A48" s="9" t="s">
        <v>945</v>
      </c>
      <c r="B48" s="117">
        <v>30</v>
      </c>
      <c r="C48" s="250" t="s">
        <v>368</v>
      </c>
      <c r="D48" s="250">
        <v>2005</v>
      </c>
      <c r="E48" s="135"/>
      <c r="F48" s="283"/>
      <c r="G48" s="21"/>
      <c r="N48" s="342"/>
      <c r="O48" s="342"/>
      <c r="P48" s="342"/>
      <c r="Q48" s="342"/>
      <c r="R48" s="342"/>
      <c r="S48" s="342"/>
      <c r="T48" s="342"/>
      <c r="U48" s="342"/>
    </row>
    <row r="49" spans="1:21" s="9" customFormat="1" ht="12" customHeight="1">
      <c r="A49" s="9" t="s">
        <v>946</v>
      </c>
      <c r="B49" s="117">
        <v>1</v>
      </c>
      <c r="C49" s="250" t="s">
        <v>368</v>
      </c>
      <c r="D49" s="250">
        <v>2005</v>
      </c>
      <c r="E49" s="135"/>
      <c r="F49" s="283"/>
      <c r="G49" s="21"/>
      <c r="N49" s="342"/>
      <c r="O49" s="342"/>
      <c r="P49" s="342"/>
      <c r="Q49" s="342"/>
      <c r="R49" s="342"/>
      <c r="S49" s="342"/>
      <c r="T49" s="342"/>
      <c r="U49" s="342"/>
    </row>
    <row r="50" spans="1:21" s="9" customFormat="1" ht="12" customHeight="1">
      <c r="A50" s="9" t="s">
        <v>947</v>
      </c>
      <c r="B50" s="117">
        <v>1</v>
      </c>
      <c r="C50" s="250" t="s">
        <v>368</v>
      </c>
      <c r="D50" s="250">
        <v>2005</v>
      </c>
      <c r="E50" s="135"/>
      <c r="F50" s="283"/>
      <c r="G50" s="21"/>
      <c r="N50" s="342"/>
      <c r="O50" s="342"/>
      <c r="P50" s="342"/>
      <c r="Q50" s="342"/>
      <c r="R50" s="342"/>
      <c r="S50" s="342"/>
      <c r="T50" s="342"/>
      <c r="U50" s="342"/>
    </row>
    <row r="51" spans="1:21" s="9" customFormat="1" ht="12" customHeight="1">
      <c r="A51" s="9" t="s">
        <v>948</v>
      </c>
      <c r="B51" s="117">
        <v>3</v>
      </c>
      <c r="C51" s="250" t="s">
        <v>368</v>
      </c>
      <c r="D51" s="250">
        <v>2005</v>
      </c>
      <c r="E51" s="135"/>
      <c r="F51" s="283"/>
      <c r="G51" s="21"/>
      <c r="N51" s="342"/>
      <c r="O51" s="342"/>
      <c r="P51" s="342"/>
      <c r="Q51" s="342"/>
      <c r="R51" s="342"/>
      <c r="S51" s="342"/>
      <c r="T51" s="342"/>
      <c r="U51" s="342"/>
    </row>
    <row r="52" spans="1:21" s="9" customFormat="1" ht="12" customHeight="1">
      <c r="A52" s="9" t="s">
        <v>949</v>
      </c>
      <c r="B52" s="117">
        <v>2</v>
      </c>
      <c r="C52" s="250" t="s">
        <v>368</v>
      </c>
      <c r="D52" s="250">
        <v>2005</v>
      </c>
      <c r="E52" s="135"/>
      <c r="F52" s="283"/>
      <c r="G52" s="21"/>
      <c r="N52" s="342"/>
      <c r="O52" s="342"/>
      <c r="P52" s="342"/>
      <c r="Q52" s="342"/>
      <c r="R52" s="342"/>
      <c r="S52" s="342"/>
      <c r="T52" s="342"/>
      <c r="U52" s="342"/>
    </row>
    <row r="53" spans="1:21" s="9" customFormat="1" ht="12" customHeight="1">
      <c r="A53" s="9" t="s">
        <v>950</v>
      </c>
      <c r="B53" s="117">
        <v>6</v>
      </c>
      <c r="C53" s="250" t="s">
        <v>368</v>
      </c>
      <c r="D53" s="250">
        <v>2005</v>
      </c>
      <c r="E53" s="135"/>
      <c r="F53" s="283"/>
      <c r="G53" s="21"/>
      <c r="N53" s="342"/>
      <c r="O53" s="342"/>
      <c r="P53" s="342"/>
      <c r="Q53" s="342"/>
      <c r="R53" s="342"/>
      <c r="S53" s="342"/>
      <c r="T53" s="342"/>
      <c r="U53" s="342"/>
    </row>
    <row r="54" spans="1:21" s="9" customFormat="1" ht="12" customHeight="1">
      <c r="A54" s="9" t="s">
        <v>951</v>
      </c>
      <c r="B54" s="117">
        <v>34</v>
      </c>
      <c r="C54" s="250" t="s">
        <v>368</v>
      </c>
      <c r="D54" s="250">
        <v>2005</v>
      </c>
      <c r="E54" s="135"/>
      <c r="F54" s="283"/>
      <c r="G54" s="21"/>
      <c r="N54" s="342"/>
      <c r="O54" s="342"/>
      <c r="P54" s="342"/>
      <c r="Q54" s="342"/>
      <c r="R54" s="342"/>
      <c r="S54" s="342"/>
      <c r="T54" s="342"/>
      <c r="U54" s="342"/>
    </row>
    <row r="55" spans="1:21" s="9" customFormat="1" ht="12" customHeight="1">
      <c r="A55" s="9" t="s">
        <v>952</v>
      </c>
      <c r="B55" s="117">
        <v>1</v>
      </c>
      <c r="C55" s="250" t="s">
        <v>368</v>
      </c>
      <c r="D55" s="250">
        <v>2005</v>
      </c>
      <c r="E55" s="135"/>
      <c r="F55" s="283"/>
      <c r="G55" s="21"/>
      <c r="N55" s="342"/>
      <c r="O55" s="342"/>
      <c r="P55" s="342"/>
      <c r="Q55" s="342"/>
      <c r="R55" s="342"/>
      <c r="S55" s="342"/>
      <c r="T55" s="342"/>
      <c r="U55" s="342"/>
    </row>
    <row r="56" spans="1:21" s="9" customFormat="1" ht="12" customHeight="1">
      <c r="A56" s="9" t="s">
        <v>953</v>
      </c>
      <c r="B56" s="117">
        <v>20</v>
      </c>
      <c r="C56" s="250" t="s">
        <v>368</v>
      </c>
      <c r="D56" s="250">
        <v>2005</v>
      </c>
      <c r="E56" s="135"/>
      <c r="F56" s="283"/>
      <c r="G56" s="21"/>
      <c r="N56" s="342"/>
      <c r="O56" s="342"/>
      <c r="P56" s="342"/>
      <c r="Q56" s="342"/>
      <c r="R56" s="342"/>
      <c r="S56" s="342"/>
      <c r="T56" s="342"/>
      <c r="U56" s="342"/>
    </row>
    <row r="57" spans="1:21" s="9" customFormat="1" ht="12" customHeight="1">
      <c r="A57" s="10" t="s">
        <v>954</v>
      </c>
      <c r="B57" s="22">
        <v>2</v>
      </c>
      <c r="C57" s="251" t="s">
        <v>368</v>
      </c>
      <c r="D57" s="251">
        <v>2005</v>
      </c>
      <c r="E57" s="854"/>
      <c r="F57" s="283"/>
      <c r="G57" s="21"/>
      <c r="N57" s="342"/>
      <c r="O57" s="342"/>
      <c r="P57" s="342"/>
      <c r="Q57" s="342"/>
      <c r="R57" s="342"/>
      <c r="S57" s="342"/>
      <c r="T57" s="342"/>
      <c r="U57" s="342"/>
    </row>
    <row r="58" spans="2:21" s="9" customFormat="1" ht="12" customHeight="1">
      <c r="B58" s="117"/>
      <c r="C58" s="250"/>
      <c r="D58" s="250"/>
      <c r="E58" s="135"/>
      <c r="F58" s="283"/>
      <c r="G58" s="21"/>
      <c r="N58" s="342"/>
      <c r="O58" s="342"/>
      <c r="P58" s="342"/>
      <c r="Q58" s="342"/>
      <c r="R58" s="342"/>
      <c r="S58" s="342"/>
      <c r="T58" s="342"/>
      <c r="U58" s="342"/>
    </row>
    <row r="59" spans="2:21" s="9" customFormat="1" ht="12" customHeight="1">
      <c r="B59" s="117"/>
      <c r="C59" s="250"/>
      <c r="D59" s="250"/>
      <c r="E59" s="135"/>
      <c r="F59" s="283"/>
      <c r="G59" s="21"/>
      <c r="N59" s="342"/>
      <c r="O59" s="342"/>
      <c r="P59" s="342"/>
      <c r="Q59" s="342"/>
      <c r="R59" s="342"/>
      <c r="S59" s="342"/>
      <c r="T59" s="342"/>
      <c r="U59" s="342"/>
    </row>
    <row r="60" spans="2:21" s="9" customFormat="1" ht="12" customHeight="1">
      <c r="B60" s="117"/>
      <c r="C60" s="250"/>
      <c r="D60" s="250"/>
      <c r="E60" s="135"/>
      <c r="F60" s="283"/>
      <c r="G60" s="21"/>
      <c r="N60" s="342"/>
      <c r="O60" s="342"/>
      <c r="P60" s="342"/>
      <c r="Q60" s="342"/>
      <c r="R60" s="342"/>
      <c r="S60" s="342"/>
      <c r="T60" s="342"/>
      <c r="U60" s="342"/>
    </row>
    <row r="61" spans="2:21" s="9" customFormat="1" ht="12" customHeight="1">
      <c r="B61" s="117"/>
      <c r="C61" s="250"/>
      <c r="D61" s="250"/>
      <c r="E61" s="135"/>
      <c r="F61" s="283"/>
      <c r="G61" s="21"/>
      <c r="N61" s="342"/>
      <c r="O61" s="342"/>
      <c r="P61" s="342"/>
      <c r="Q61" s="342"/>
      <c r="R61" s="342"/>
      <c r="S61" s="342"/>
      <c r="T61" s="342"/>
      <c r="U61" s="342"/>
    </row>
    <row r="62" spans="2:21" s="9" customFormat="1" ht="12" customHeight="1">
      <c r="B62" s="117"/>
      <c r="C62" s="250"/>
      <c r="D62" s="250"/>
      <c r="E62" s="135"/>
      <c r="F62" s="283"/>
      <c r="G62" s="21"/>
      <c r="N62" s="342"/>
      <c r="O62" s="342"/>
      <c r="P62" s="342"/>
      <c r="Q62" s="342"/>
      <c r="R62" s="342"/>
      <c r="S62" s="342"/>
      <c r="T62" s="342"/>
      <c r="U62" s="342"/>
    </row>
    <row r="63" spans="2:21" s="9" customFormat="1" ht="12" customHeight="1">
      <c r="B63" s="117"/>
      <c r="C63" s="250"/>
      <c r="D63" s="250"/>
      <c r="E63" s="135"/>
      <c r="F63" s="283"/>
      <c r="G63" s="21"/>
      <c r="N63" s="342"/>
      <c r="O63" s="342"/>
      <c r="P63" s="342"/>
      <c r="Q63" s="342"/>
      <c r="R63" s="342"/>
      <c r="S63" s="342"/>
      <c r="T63" s="342"/>
      <c r="U63" s="342"/>
    </row>
    <row r="64" spans="2:21" s="9" customFormat="1" ht="12" customHeight="1">
      <c r="B64" s="117"/>
      <c r="C64" s="250"/>
      <c r="D64" s="250"/>
      <c r="E64" s="135"/>
      <c r="F64" s="283"/>
      <c r="G64" s="21"/>
      <c r="N64" s="342"/>
      <c r="O64" s="342"/>
      <c r="P64" s="342"/>
      <c r="Q64" s="342"/>
      <c r="R64" s="342"/>
      <c r="S64" s="342"/>
      <c r="T64" s="342"/>
      <c r="U64" s="342"/>
    </row>
    <row r="65" spans="2:21" s="9" customFormat="1" ht="12" customHeight="1">
      <c r="B65" s="117"/>
      <c r="C65" s="250"/>
      <c r="D65" s="250"/>
      <c r="E65" s="135"/>
      <c r="F65" s="283"/>
      <c r="G65" s="21"/>
      <c r="N65" s="342"/>
      <c r="O65" s="342"/>
      <c r="P65" s="342"/>
      <c r="Q65" s="342"/>
      <c r="R65" s="342"/>
      <c r="S65" s="342"/>
      <c r="T65" s="342"/>
      <c r="U65" s="342"/>
    </row>
    <row r="66" spans="1:4" ht="12.75">
      <c r="A66" s="9"/>
      <c r="B66" s="117"/>
      <c r="C66" s="250"/>
      <c r="D66" s="250"/>
    </row>
    <row r="67" spans="1:4" ht="12.75">
      <c r="A67" s="9"/>
      <c r="B67" s="117"/>
      <c r="C67" s="250"/>
      <c r="D67" s="250"/>
    </row>
    <row r="68" spans="1:4" ht="12.75">
      <c r="A68" s="9"/>
      <c r="B68" s="117"/>
      <c r="C68" s="250"/>
      <c r="D68" s="250"/>
    </row>
    <row r="69" spans="1:4" ht="12.75">
      <c r="A69" s="9"/>
      <c r="B69" s="117"/>
      <c r="C69" s="250"/>
      <c r="D69" s="250"/>
    </row>
    <row r="70" spans="1:4" ht="12.75">
      <c r="A70" s="9"/>
      <c r="B70" s="117"/>
      <c r="C70" s="250"/>
      <c r="D70" s="250"/>
    </row>
    <row r="71" spans="1:4" ht="12.75">
      <c r="A71" s="9"/>
      <c r="B71" s="117"/>
      <c r="C71" s="250"/>
      <c r="D71" s="250"/>
    </row>
    <row r="72" ht="12.75">
      <c r="B72" s="58"/>
    </row>
    <row r="73" ht="12.75">
      <c r="B73" s="58"/>
    </row>
    <row r="74" ht="12.75">
      <c r="B74" s="58"/>
    </row>
  </sheetData>
  <sheetProtection/>
  <mergeCells count="1">
    <mergeCell ref="E30:E31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rowBreaks count="1" manualBreakCount="1">
    <brk id="3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4.7109375" style="4" customWidth="1"/>
    <col min="2" max="2" width="5.8515625" style="4" customWidth="1"/>
    <col min="3" max="3" width="8.57421875" style="4" customWidth="1"/>
    <col min="4" max="4" width="8.28125" style="4" customWidth="1"/>
    <col min="5" max="5" width="8.57421875" style="4" customWidth="1"/>
    <col min="6" max="6" width="8.7109375" style="4" customWidth="1"/>
    <col min="7" max="7" width="8.57421875" style="4" customWidth="1"/>
    <col min="8" max="8" width="7.8515625" style="4" customWidth="1"/>
    <col min="9" max="10" width="7.7109375" style="4" customWidth="1"/>
    <col min="11" max="11" width="7.140625" style="4" customWidth="1"/>
    <col min="12" max="12" width="8.140625" style="4" customWidth="1"/>
    <col min="13" max="13" width="12.00390625" style="4" customWidth="1"/>
    <col min="14" max="21" width="11.421875" style="349" customWidth="1"/>
    <col min="22" max="16384" width="11.421875" style="4" customWidth="1"/>
  </cols>
  <sheetData>
    <row r="1" spans="2:21" s="1" customFormat="1" ht="13.5" customHeight="1">
      <c r="B1" s="3"/>
      <c r="C1" s="3"/>
      <c r="D1" s="3"/>
      <c r="K1" s="157"/>
      <c r="N1" s="328"/>
      <c r="O1" s="328"/>
      <c r="P1" s="328"/>
      <c r="Q1" s="328"/>
      <c r="R1" s="328"/>
      <c r="S1" s="328"/>
      <c r="T1" s="328"/>
      <c r="U1" s="328"/>
    </row>
    <row r="2" spans="1:21" s="1" customFormat="1" ht="21" customHeight="1">
      <c r="A2" s="261" t="s">
        <v>905</v>
      </c>
      <c r="B2" s="260"/>
      <c r="C2" s="260"/>
      <c r="D2" s="260"/>
      <c r="E2" s="261"/>
      <c r="F2" s="260"/>
      <c r="G2" s="260"/>
      <c r="H2" s="260"/>
      <c r="I2" s="262"/>
      <c r="J2" s="260"/>
      <c r="K2" s="260"/>
      <c r="L2" s="260"/>
      <c r="N2" s="328"/>
      <c r="O2" s="328"/>
      <c r="P2" s="328"/>
      <c r="Q2" s="328"/>
      <c r="R2" s="328"/>
      <c r="S2" s="328"/>
      <c r="T2" s="328"/>
      <c r="U2" s="328"/>
    </row>
    <row r="3" spans="4:21" s="1" customFormat="1" ht="18" customHeight="1">
      <c r="D3" s="3"/>
      <c r="E3" s="3"/>
      <c r="M3" s="195"/>
      <c r="N3" s="328"/>
      <c r="O3" s="328"/>
      <c r="P3" s="328"/>
      <c r="Q3" s="328"/>
      <c r="R3" s="328"/>
      <c r="S3" s="328"/>
      <c r="T3" s="328"/>
      <c r="U3" s="328"/>
    </row>
    <row r="4" spans="1:21" s="16" customFormat="1" ht="19.5" customHeight="1">
      <c r="A4" s="23" t="s">
        <v>524</v>
      </c>
      <c r="B4" s="23"/>
      <c r="C4" s="12"/>
      <c r="D4" s="13"/>
      <c r="E4" s="13"/>
      <c r="F4" s="13"/>
      <c r="G4" s="13"/>
      <c r="H4" s="13"/>
      <c r="I4" s="13"/>
      <c r="J4" s="13"/>
      <c r="K4" s="13"/>
      <c r="L4" s="13"/>
      <c r="M4" s="255"/>
      <c r="N4" s="352"/>
      <c r="O4" s="353"/>
      <c r="P4" s="349"/>
      <c r="Q4" s="354"/>
      <c r="R4" s="329"/>
      <c r="S4" s="329"/>
      <c r="T4" s="329"/>
      <c r="U4" s="329"/>
    </row>
    <row r="5" ht="9.75" customHeight="1">
      <c r="M5" s="17"/>
    </row>
    <row r="6" spans="1:13" ht="27" customHeight="1">
      <c r="A6" s="19" t="s">
        <v>198</v>
      </c>
      <c r="B6" s="19"/>
      <c r="C6" s="24"/>
      <c r="D6" s="20"/>
      <c r="E6" s="864" t="s">
        <v>35</v>
      </c>
      <c r="F6" s="857"/>
      <c r="G6" s="857"/>
      <c r="H6" s="39"/>
      <c r="I6" s="864" t="s">
        <v>188</v>
      </c>
      <c r="J6" s="857"/>
      <c r="K6" s="857"/>
      <c r="M6" s="256"/>
    </row>
    <row r="7" spans="1:13" ht="17.25" customHeight="1">
      <c r="A7" s="25"/>
      <c r="B7" s="25"/>
      <c r="C7" s="29" t="s">
        <v>24</v>
      </c>
      <c r="D7" s="26"/>
      <c r="E7" s="865"/>
      <c r="F7" s="865"/>
      <c r="G7" s="865"/>
      <c r="H7" s="39"/>
      <c r="I7" s="865"/>
      <c r="J7" s="865"/>
      <c r="K7" s="865"/>
      <c r="M7" s="256"/>
    </row>
    <row r="8" spans="1:13" ht="16.5" customHeight="1">
      <c r="A8" s="254" t="s">
        <v>25</v>
      </c>
      <c r="B8" s="30"/>
      <c r="C8" s="418">
        <f>SUM(C9,C17)</f>
        <v>12491</v>
      </c>
      <c r="D8" s="27"/>
      <c r="E8" s="40" t="s">
        <v>36</v>
      </c>
      <c r="F8" s="42"/>
      <c r="G8" s="41" t="s">
        <v>24</v>
      </c>
      <c r="I8" s="124" t="s">
        <v>189</v>
      </c>
      <c r="J8" s="124"/>
      <c r="K8" s="41" t="s">
        <v>24</v>
      </c>
      <c r="M8" s="17"/>
    </row>
    <row r="9" spans="1:13" ht="17.25" customHeight="1">
      <c r="A9" s="31" t="s">
        <v>33</v>
      </c>
      <c r="B9" s="31"/>
      <c r="C9" s="32">
        <f>SUM(C10,C13)</f>
        <v>12476</v>
      </c>
      <c r="D9" s="27"/>
      <c r="E9" s="1" t="s">
        <v>37</v>
      </c>
      <c r="F9" s="102"/>
      <c r="G9" s="419">
        <v>7056</v>
      </c>
      <c r="I9" s="123" t="s">
        <v>190</v>
      </c>
      <c r="J9" s="257"/>
      <c r="K9" s="114">
        <v>92</v>
      </c>
      <c r="M9" s="17"/>
    </row>
    <row r="10" spans="1:11" ht="13.5" customHeight="1">
      <c r="A10" s="3" t="s">
        <v>26</v>
      </c>
      <c r="B10" s="3"/>
      <c r="C10" s="29">
        <f>SUM(C11:C12)</f>
        <v>8222</v>
      </c>
      <c r="D10" s="28"/>
      <c r="E10" s="1" t="s">
        <v>38</v>
      </c>
      <c r="F10" s="1"/>
      <c r="G10" s="34">
        <v>673</v>
      </c>
      <c r="I10" s="123" t="s">
        <v>191</v>
      </c>
      <c r="K10" s="114">
        <v>407</v>
      </c>
    </row>
    <row r="11" spans="1:11" ht="13.5" customHeight="1">
      <c r="A11" s="33" t="s">
        <v>27</v>
      </c>
      <c r="B11" s="33"/>
      <c r="C11" s="34">
        <v>8222</v>
      </c>
      <c r="D11" s="28"/>
      <c r="E11" s="43" t="s">
        <v>39</v>
      </c>
      <c r="F11" s="2"/>
      <c r="G11" s="213">
        <v>493</v>
      </c>
      <c r="I11" s="123" t="s">
        <v>192</v>
      </c>
      <c r="K11" s="114">
        <v>863</v>
      </c>
    </row>
    <row r="12" spans="1:11" ht="13.5" customHeight="1">
      <c r="A12" s="33" t="s">
        <v>28</v>
      </c>
      <c r="B12" s="33"/>
      <c r="C12" s="34">
        <v>0</v>
      </c>
      <c r="D12" s="28"/>
      <c r="I12" s="123" t="s">
        <v>193</v>
      </c>
      <c r="K12" s="114">
        <v>2916</v>
      </c>
    </row>
    <row r="13" spans="1:11" ht="13.5" customHeight="1">
      <c r="A13" s="3" t="s">
        <v>29</v>
      </c>
      <c r="B13" s="3"/>
      <c r="C13" s="35">
        <f>SUM(C14:C16)</f>
        <v>4254</v>
      </c>
      <c r="D13" s="28"/>
      <c r="E13" s="866" t="s">
        <v>40</v>
      </c>
      <c r="F13" s="857"/>
      <c r="G13" s="857"/>
      <c r="I13" s="123" t="s">
        <v>194</v>
      </c>
      <c r="K13" s="114">
        <v>1470</v>
      </c>
    </row>
    <row r="14" spans="1:11" ht="13.5" customHeight="1">
      <c r="A14" s="36" t="s">
        <v>30</v>
      </c>
      <c r="B14" s="36"/>
      <c r="C14" s="34">
        <v>2293</v>
      </c>
      <c r="D14" s="28"/>
      <c r="E14" s="865"/>
      <c r="F14" s="865"/>
      <c r="G14" s="865"/>
      <c r="I14" s="123" t="s">
        <v>195</v>
      </c>
      <c r="K14" s="114">
        <v>973</v>
      </c>
    </row>
    <row r="15" spans="1:11" ht="13.5" customHeight="1">
      <c r="A15" s="36" t="s">
        <v>31</v>
      </c>
      <c r="B15" s="36"/>
      <c r="C15" s="34">
        <v>1830</v>
      </c>
      <c r="D15" s="28"/>
      <c r="E15" s="867" t="s">
        <v>279</v>
      </c>
      <c r="F15" s="867"/>
      <c r="G15" s="532"/>
      <c r="I15" s="123" t="s">
        <v>196</v>
      </c>
      <c r="K15" s="114">
        <v>701</v>
      </c>
    </row>
    <row r="16" spans="1:11" ht="13.5" customHeight="1">
      <c r="A16" s="33" t="s">
        <v>32</v>
      </c>
      <c r="B16" s="33"/>
      <c r="C16" s="34">
        <v>131</v>
      </c>
      <c r="D16" s="28"/>
      <c r="E16" s="868"/>
      <c r="F16" s="868"/>
      <c r="G16" s="533">
        <v>0.1379226465580151</v>
      </c>
      <c r="I16" s="125" t="s">
        <v>197</v>
      </c>
      <c r="J16" s="11"/>
      <c r="K16" s="116">
        <v>800</v>
      </c>
    </row>
    <row r="17" spans="1:13" ht="17.25" customHeight="1">
      <c r="A17" s="37" t="s">
        <v>34</v>
      </c>
      <c r="B17" s="37"/>
      <c r="C17" s="38">
        <v>15</v>
      </c>
      <c r="D17" s="27"/>
      <c r="E17" s="865"/>
      <c r="F17" s="865"/>
      <c r="G17" s="534"/>
      <c r="M17" s="17"/>
    </row>
    <row r="18" spans="1:13" ht="9.75" customHeight="1">
      <c r="A18" s="31"/>
      <c r="B18" s="31"/>
      <c r="C18" s="237"/>
      <c r="D18" s="27"/>
      <c r="M18" s="17"/>
    </row>
    <row r="19" spans="1:13" ht="12" customHeight="1">
      <c r="A19" s="121" t="s">
        <v>187</v>
      </c>
      <c r="B19" s="121"/>
      <c r="M19" s="17"/>
    </row>
    <row r="20" ht="18" customHeight="1">
      <c r="M20" s="17"/>
    </row>
    <row r="21" spans="1:21" s="16" customFormat="1" ht="19.5" customHeight="1">
      <c r="A21" s="23" t="s">
        <v>511</v>
      </c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255"/>
      <c r="N21" s="18"/>
      <c r="P21" s="4"/>
      <c r="Q21" s="517"/>
      <c r="R21" s="15"/>
      <c r="S21" s="15"/>
      <c r="T21" s="15"/>
      <c r="U21" s="15"/>
    </row>
    <row r="22" spans="13:21" ht="12.75">
      <c r="M22" s="17"/>
      <c r="N22" s="4"/>
      <c r="O22" s="4"/>
      <c r="P22" s="4"/>
      <c r="Q22" s="4"/>
      <c r="R22" s="4"/>
      <c r="S22" s="4"/>
      <c r="T22" s="4"/>
      <c r="U22" s="4"/>
    </row>
    <row r="23" spans="1:21" ht="15.75">
      <c r="A23" s="540" t="s">
        <v>769</v>
      </c>
      <c r="B23" s="20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241"/>
      <c r="N23" s="137"/>
      <c r="O23" s="518"/>
      <c r="P23" s="4"/>
      <c r="Q23" s="4"/>
      <c r="R23" s="4"/>
      <c r="S23" s="4"/>
      <c r="T23" s="4"/>
      <c r="U23" s="4"/>
    </row>
    <row r="24" spans="1:21" ht="12.75">
      <c r="A24" s="519" t="s">
        <v>512</v>
      </c>
      <c r="B24" s="519"/>
      <c r="C24" s="11"/>
      <c r="D24" s="11"/>
      <c r="E24" s="11"/>
      <c r="F24" s="11"/>
      <c r="G24" s="11"/>
      <c r="H24" s="11"/>
      <c r="I24" s="11"/>
      <c r="M24" s="17"/>
      <c r="N24" s="4"/>
      <c r="O24" s="1"/>
      <c r="P24" s="4"/>
      <c r="Q24" s="4"/>
      <c r="R24" s="4"/>
      <c r="S24" s="4"/>
      <c r="T24" s="4"/>
      <c r="U24" s="4"/>
    </row>
    <row r="25" spans="1:21" ht="49.5" customHeight="1">
      <c r="A25" s="538" t="s">
        <v>131</v>
      </c>
      <c r="B25" s="869" t="s">
        <v>528</v>
      </c>
      <c r="C25" s="870"/>
      <c r="D25" s="871" t="s">
        <v>529</v>
      </c>
      <c r="E25" s="870"/>
      <c r="F25" s="871" t="s">
        <v>636</v>
      </c>
      <c r="G25" s="872"/>
      <c r="H25" s="871" t="s">
        <v>530</v>
      </c>
      <c r="I25" s="872"/>
      <c r="J25" s="58"/>
      <c r="K25" s="536"/>
      <c r="L25" s="58"/>
      <c r="M25" s="17"/>
      <c r="N25" s="4"/>
      <c r="O25" s="195"/>
      <c r="P25" s="4"/>
      <c r="Q25" s="4"/>
      <c r="R25" s="4"/>
      <c r="S25" s="4"/>
      <c r="T25" s="4"/>
      <c r="U25" s="4"/>
    </row>
    <row r="26" spans="1:21" ht="12.75">
      <c r="A26" s="537">
        <v>2001</v>
      </c>
      <c r="B26" s="418"/>
      <c r="C26" s="539">
        <v>67</v>
      </c>
      <c r="D26" s="535"/>
      <c r="E26" s="539">
        <v>95</v>
      </c>
      <c r="F26" s="535"/>
      <c r="G26" s="539">
        <v>66836</v>
      </c>
      <c r="H26" s="535"/>
      <c r="I26" s="539">
        <v>161</v>
      </c>
      <c r="J26" s="114"/>
      <c r="K26" s="114"/>
      <c r="L26" s="9"/>
      <c r="N26" s="4"/>
      <c r="O26" s="195"/>
      <c r="P26" s="4"/>
      <c r="Q26" s="4"/>
      <c r="R26" s="4"/>
      <c r="S26" s="4"/>
      <c r="T26" s="4"/>
      <c r="U26" s="4"/>
    </row>
    <row r="27" spans="1:21" ht="12.75">
      <c r="A27" s="236">
        <v>2002</v>
      </c>
      <c r="B27" s="32"/>
      <c r="C27" s="34">
        <v>76</v>
      </c>
      <c r="D27" s="34"/>
      <c r="E27" s="34">
        <v>93</v>
      </c>
      <c r="F27" s="34"/>
      <c r="G27" s="34">
        <v>65656</v>
      </c>
      <c r="H27" s="34"/>
      <c r="I27" s="34">
        <v>195</v>
      </c>
      <c r="J27" s="114"/>
      <c r="K27" s="114"/>
      <c r="L27" s="9"/>
      <c r="N27" s="4"/>
      <c r="O27" s="195"/>
      <c r="P27" s="4"/>
      <c r="Q27" s="4"/>
      <c r="R27" s="4"/>
      <c r="S27" s="4"/>
      <c r="T27" s="4"/>
      <c r="U27" s="4"/>
    </row>
    <row r="28" spans="1:21" ht="12.75">
      <c r="A28" s="236">
        <v>2003</v>
      </c>
      <c r="B28" s="32"/>
      <c r="C28" s="34">
        <v>86</v>
      </c>
      <c r="D28" s="34"/>
      <c r="E28" s="34">
        <v>112</v>
      </c>
      <c r="F28" s="34"/>
      <c r="G28" s="34">
        <v>84261</v>
      </c>
      <c r="H28" s="34"/>
      <c r="I28" s="34">
        <v>287</v>
      </c>
      <c r="J28" s="114"/>
      <c r="K28" s="114"/>
      <c r="L28" s="9"/>
      <c r="N28" s="4"/>
      <c r="O28" s="195"/>
      <c r="P28" s="4"/>
      <c r="Q28" s="4"/>
      <c r="R28" s="4"/>
      <c r="S28" s="4"/>
      <c r="T28" s="4"/>
      <c r="U28" s="4"/>
    </row>
    <row r="29" spans="1:21" ht="12.75">
      <c r="A29" s="236">
        <v>2004</v>
      </c>
      <c r="B29" s="32"/>
      <c r="C29" s="34">
        <v>101</v>
      </c>
      <c r="D29" s="34"/>
      <c r="E29" s="34">
        <v>91</v>
      </c>
      <c r="F29" s="34"/>
      <c r="G29" s="34">
        <v>93218</v>
      </c>
      <c r="H29" s="34"/>
      <c r="I29" s="34">
        <v>365</v>
      </c>
      <c r="J29" s="114"/>
      <c r="K29" s="114"/>
      <c r="L29" s="9"/>
      <c r="N29" s="4"/>
      <c r="O29" s="195"/>
      <c r="P29" s="4"/>
      <c r="Q29" s="4"/>
      <c r="R29" s="4"/>
      <c r="S29" s="4"/>
      <c r="T29" s="4"/>
      <c r="U29" s="4"/>
    </row>
    <row r="30" spans="1:21" ht="12.75">
      <c r="A30" s="236">
        <v>2005</v>
      </c>
      <c r="B30" s="32"/>
      <c r="C30" s="34">
        <v>100</v>
      </c>
      <c r="D30" s="34"/>
      <c r="E30" s="34">
        <v>127</v>
      </c>
      <c r="F30" s="34"/>
      <c r="G30" s="34">
        <v>101579</v>
      </c>
      <c r="H30" s="34"/>
      <c r="I30" s="34">
        <v>255</v>
      </c>
      <c r="J30" s="114"/>
      <c r="K30" s="114"/>
      <c r="L30" s="9"/>
      <c r="N30" s="4"/>
      <c r="O30" s="195"/>
      <c r="P30" s="4"/>
      <c r="Q30" s="4"/>
      <c r="R30" s="4"/>
      <c r="S30" s="4"/>
      <c r="T30" s="4"/>
      <c r="U30" s="4"/>
    </row>
    <row r="31" spans="1:21" ht="12.75">
      <c r="A31" s="236">
        <v>2006</v>
      </c>
      <c r="B31" s="32"/>
      <c r="C31" s="520">
        <v>105</v>
      </c>
      <c r="D31" s="520"/>
      <c r="E31" s="520">
        <v>113</v>
      </c>
      <c r="F31" s="520"/>
      <c r="G31" s="520">
        <v>115391</v>
      </c>
      <c r="H31" s="520"/>
      <c r="I31" s="520">
        <v>509</v>
      </c>
      <c r="J31" s="521"/>
      <c r="K31" s="521"/>
      <c r="L31" s="9"/>
      <c r="N31" s="4"/>
      <c r="O31" s="195"/>
      <c r="P31" s="4"/>
      <c r="Q31" s="4"/>
      <c r="R31" s="4"/>
      <c r="S31" s="4"/>
      <c r="T31" s="4"/>
      <c r="U31" s="4"/>
    </row>
    <row r="32" spans="1:21" ht="12.75">
      <c r="A32" s="526">
        <v>2007</v>
      </c>
      <c r="B32" s="32"/>
      <c r="C32" s="527">
        <v>82</v>
      </c>
      <c r="D32" s="527"/>
      <c r="E32" s="527">
        <v>100</v>
      </c>
      <c r="F32" s="527"/>
      <c r="G32" s="527">
        <v>56646</v>
      </c>
      <c r="H32" s="527"/>
      <c r="I32" s="527">
        <v>216</v>
      </c>
      <c r="J32" s="528"/>
      <c r="K32" s="528"/>
      <c r="L32" s="9"/>
      <c r="N32" s="4"/>
      <c r="O32" s="195"/>
      <c r="P32" s="4"/>
      <c r="Q32" s="4"/>
      <c r="R32" s="4"/>
      <c r="S32" s="4"/>
      <c r="T32" s="4"/>
      <c r="U32" s="4"/>
    </row>
    <row r="33" spans="1:21" ht="12.75">
      <c r="A33" s="526">
        <v>2008</v>
      </c>
      <c r="B33" s="32"/>
      <c r="C33" s="527">
        <v>80</v>
      </c>
      <c r="D33" s="527"/>
      <c r="E33" s="527">
        <v>92</v>
      </c>
      <c r="F33" s="527"/>
      <c r="G33" s="527">
        <v>54058</v>
      </c>
      <c r="H33" s="527"/>
      <c r="I33" s="527">
        <v>131</v>
      </c>
      <c r="J33" s="528"/>
      <c r="K33" s="528"/>
      <c r="L33" s="9"/>
      <c r="N33" s="4"/>
      <c r="O33" s="195"/>
      <c r="P33" s="4"/>
      <c r="Q33" s="4"/>
      <c r="R33" s="4"/>
      <c r="S33" s="4"/>
      <c r="T33" s="4"/>
      <c r="U33" s="4"/>
    </row>
    <row r="34" spans="1:21" ht="12.75">
      <c r="A34" s="526">
        <v>2009</v>
      </c>
      <c r="B34" s="32"/>
      <c r="C34" s="527">
        <v>47</v>
      </c>
      <c r="D34" s="527"/>
      <c r="E34" s="527">
        <v>47</v>
      </c>
      <c r="F34" s="527"/>
      <c r="G34" s="527">
        <v>26238</v>
      </c>
      <c r="H34" s="527"/>
      <c r="I34" s="527">
        <v>39</v>
      </c>
      <c r="J34" s="528"/>
      <c r="K34" s="528"/>
      <c r="L34" s="9"/>
      <c r="N34" s="4"/>
      <c r="O34" s="195"/>
      <c r="P34" s="4"/>
      <c r="Q34" s="4"/>
      <c r="R34" s="4"/>
      <c r="S34" s="4"/>
      <c r="T34" s="4"/>
      <c r="U34" s="4"/>
    </row>
    <row r="35" spans="1:21" ht="12.75">
      <c r="A35" s="526">
        <v>2010</v>
      </c>
      <c r="B35" s="32"/>
      <c r="C35" s="527">
        <v>62</v>
      </c>
      <c r="D35" s="527"/>
      <c r="E35" s="527">
        <v>44</v>
      </c>
      <c r="F35" s="527"/>
      <c r="G35" s="527">
        <v>16598</v>
      </c>
      <c r="H35" s="527"/>
      <c r="I35" s="527">
        <v>52</v>
      </c>
      <c r="J35" s="528"/>
      <c r="K35" s="528"/>
      <c r="L35" s="9"/>
      <c r="N35" s="4"/>
      <c r="O35" s="195"/>
      <c r="P35" s="4"/>
      <c r="Q35" s="4"/>
      <c r="R35" s="4"/>
      <c r="S35" s="4"/>
      <c r="T35" s="4"/>
      <c r="U35" s="4"/>
    </row>
    <row r="36" spans="1:21" ht="12.75">
      <c r="A36" s="526">
        <v>2011</v>
      </c>
      <c r="B36" s="32"/>
      <c r="C36" s="527">
        <v>43</v>
      </c>
      <c r="D36" s="527"/>
      <c r="E36" s="527">
        <v>22</v>
      </c>
      <c r="F36" s="527"/>
      <c r="G36" s="527">
        <v>10949</v>
      </c>
      <c r="H36" s="527"/>
      <c r="I36" s="527">
        <v>10</v>
      </c>
      <c r="J36" s="528"/>
      <c r="K36" s="528"/>
      <c r="L36" s="9"/>
      <c r="N36" s="4"/>
      <c r="O36" s="195"/>
      <c r="P36" s="4"/>
      <c r="Q36" s="4"/>
      <c r="R36" s="4"/>
      <c r="S36" s="4"/>
      <c r="T36" s="4"/>
      <c r="U36" s="4"/>
    </row>
    <row r="37" spans="1:21" ht="12.75">
      <c r="A37" s="522">
        <v>2012</v>
      </c>
      <c r="B37" s="523"/>
      <c r="C37" s="524">
        <v>42</v>
      </c>
      <c r="D37" s="524"/>
      <c r="E37" s="524">
        <v>26</v>
      </c>
      <c r="F37" s="524"/>
      <c r="G37" s="524">
        <v>12440</v>
      </c>
      <c r="H37" s="524"/>
      <c r="I37" s="524">
        <v>17</v>
      </c>
      <c r="J37" s="528"/>
      <c r="K37" s="528"/>
      <c r="L37" s="9"/>
      <c r="N37" s="4"/>
      <c r="O37" s="195"/>
      <c r="P37" s="4"/>
      <c r="Q37" s="4"/>
      <c r="R37" s="4"/>
      <c r="S37" s="4"/>
      <c r="T37" s="4"/>
      <c r="U37" s="4"/>
    </row>
    <row r="38" ht="12.75">
      <c r="A38" s="542" t="s">
        <v>531</v>
      </c>
    </row>
    <row r="39" ht="18" customHeight="1">
      <c r="A39" s="541" t="s">
        <v>647</v>
      </c>
    </row>
    <row r="40" ht="12.75">
      <c r="A40" s="541" t="s">
        <v>648</v>
      </c>
    </row>
    <row r="43" spans="1:12" ht="24" customHeight="1">
      <c r="A43" s="23" t="s">
        <v>793</v>
      </c>
      <c r="B43" s="23"/>
      <c r="C43" s="12"/>
      <c r="D43" s="13"/>
      <c r="E43" s="13"/>
      <c r="F43" s="13"/>
      <c r="G43" s="13"/>
      <c r="H43" s="13"/>
      <c r="I43" s="13"/>
      <c r="J43" s="13"/>
      <c r="K43" s="13"/>
      <c r="L43" s="13"/>
    </row>
    <row r="44" spans="1:21" s="17" customFormat="1" ht="18" customHeight="1">
      <c r="A44" s="234"/>
      <c r="B44" s="234"/>
      <c r="C44" s="397"/>
      <c r="D44" s="18"/>
      <c r="E44" s="18"/>
      <c r="F44" s="18"/>
      <c r="G44" s="18"/>
      <c r="H44" s="18"/>
      <c r="I44" s="18"/>
      <c r="J44" s="18"/>
      <c r="K44" s="18"/>
      <c r="L44" s="18"/>
      <c r="N44" s="341"/>
      <c r="O44" s="341"/>
      <c r="P44" s="341"/>
      <c r="Q44" s="341"/>
      <c r="R44" s="341"/>
      <c r="S44" s="341"/>
      <c r="T44" s="341"/>
      <c r="U44" s="341"/>
    </row>
    <row r="45" spans="1:10" ht="30.75" customHeight="1">
      <c r="A45" s="862" t="s">
        <v>17</v>
      </c>
      <c r="B45" s="863"/>
      <c r="C45" s="863"/>
      <c r="D45" s="863"/>
      <c r="E45" s="863"/>
      <c r="G45" s="862" t="s">
        <v>18</v>
      </c>
      <c r="H45" s="863"/>
      <c r="I45" s="863"/>
      <c r="J45" s="863"/>
    </row>
    <row r="46" spans="1:12" ht="30" customHeight="1">
      <c r="A46" s="7" t="s">
        <v>131</v>
      </c>
      <c r="B46" s="111"/>
      <c r="C46" s="715" t="s">
        <v>794</v>
      </c>
      <c r="D46" s="647" t="s">
        <v>795</v>
      </c>
      <c r="E46" s="647" t="s">
        <v>796</v>
      </c>
      <c r="F46" s="9"/>
      <c r="G46" s="7" t="s">
        <v>131</v>
      </c>
      <c r="H46" s="715" t="s">
        <v>794</v>
      </c>
      <c r="I46" s="647" t="s">
        <v>797</v>
      </c>
      <c r="J46" s="647" t="s">
        <v>798</v>
      </c>
      <c r="L46" s="9"/>
    </row>
    <row r="47" spans="1:12" ht="12.75">
      <c r="A47" s="236">
        <v>2004</v>
      </c>
      <c r="B47" s="716"/>
      <c r="C47" s="113">
        <v>351</v>
      </c>
      <c r="D47" s="113">
        <v>43</v>
      </c>
      <c r="E47" s="114">
        <v>308</v>
      </c>
      <c r="F47" s="9"/>
      <c r="G47" s="236">
        <v>2004</v>
      </c>
      <c r="H47" s="113">
        <v>351</v>
      </c>
      <c r="I47" s="113">
        <v>346</v>
      </c>
      <c r="J47" s="114">
        <v>5</v>
      </c>
      <c r="L47" s="9"/>
    </row>
    <row r="48" spans="1:12" ht="12.75">
      <c r="A48" s="236">
        <v>2005</v>
      </c>
      <c r="B48" s="9"/>
      <c r="C48" s="114">
        <v>647</v>
      </c>
      <c r="D48" s="114">
        <v>238</v>
      </c>
      <c r="E48" s="114">
        <v>409</v>
      </c>
      <c r="F48" s="9"/>
      <c r="G48" s="236">
        <v>2005</v>
      </c>
      <c r="H48" s="114">
        <v>647</v>
      </c>
      <c r="I48" s="114">
        <v>582</v>
      </c>
      <c r="J48" s="114">
        <v>65</v>
      </c>
      <c r="L48" s="9"/>
    </row>
    <row r="49" spans="1:12" ht="12.75">
      <c r="A49" s="236">
        <v>2006</v>
      </c>
      <c r="B49" s="9"/>
      <c r="C49" s="114">
        <v>573</v>
      </c>
      <c r="D49" s="114">
        <v>277</v>
      </c>
      <c r="E49" s="114">
        <v>296</v>
      </c>
      <c r="F49" s="9"/>
      <c r="G49" s="236">
        <v>2006</v>
      </c>
      <c r="H49" s="114">
        <v>573</v>
      </c>
      <c r="I49" s="114">
        <v>572</v>
      </c>
      <c r="J49" s="114">
        <v>1</v>
      </c>
      <c r="L49" s="9"/>
    </row>
    <row r="50" spans="1:12" ht="12.75">
      <c r="A50" s="526">
        <v>2007</v>
      </c>
      <c r="B50" s="9"/>
      <c r="C50" s="114">
        <v>530</v>
      </c>
      <c r="D50" s="114">
        <v>244</v>
      </c>
      <c r="E50" s="114">
        <v>286</v>
      </c>
      <c r="F50" s="9"/>
      <c r="G50" s="526">
        <v>2007</v>
      </c>
      <c r="H50" s="114">
        <v>530</v>
      </c>
      <c r="I50" s="114">
        <v>523</v>
      </c>
      <c r="J50" s="114">
        <v>7</v>
      </c>
      <c r="L50" s="9"/>
    </row>
    <row r="51" spans="1:12" ht="12.75">
      <c r="A51" s="526">
        <v>2008</v>
      </c>
      <c r="B51" s="9"/>
      <c r="C51" s="114">
        <v>442</v>
      </c>
      <c r="D51" s="114">
        <v>297</v>
      </c>
      <c r="E51" s="114">
        <v>145</v>
      </c>
      <c r="F51" s="9"/>
      <c r="G51" s="526">
        <v>2008</v>
      </c>
      <c r="H51" s="114">
        <v>442</v>
      </c>
      <c r="I51" s="114">
        <v>430</v>
      </c>
      <c r="J51" s="114">
        <v>12</v>
      </c>
      <c r="L51" s="9"/>
    </row>
    <row r="52" spans="1:12" ht="12.75">
      <c r="A52" s="526">
        <v>2009</v>
      </c>
      <c r="B52" s="9"/>
      <c r="C52" s="114">
        <v>298</v>
      </c>
      <c r="D52" s="114">
        <v>189</v>
      </c>
      <c r="E52" s="114">
        <v>109</v>
      </c>
      <c r="F52" s="9"/>
      <c r="G52" s="526">
        <v>2009</v>
      </c>
      <c r="H52" s="114">
        <v>298</v>
      </c>
      <c r="I52" s="114">
        <v>294</v>
      </c>
      <c r="J52" s="114">
        <v>4</v>
      </c>
      <c r="L52" s="9"/>
    </row>
    <row r="53" spans="1:12" ht="12.75">
      <c r="A53" s="526">
        <v>2010</v>
      </c>
      <c r="B53" s="9"/>
      <c r="C53" s="114">
        <v>247</v>
      </c>
      <c r="D53" s="114">
        <v>106</v>
      </c>
      <c r="E53" s="114">
        <v>141</v>
      </c>
      <c r="F53" s="9"/>
      <c r="G53" s="526">
        <v>2010</v>
      </c>
      <c r="H53" s="114">
        <v>247</v>
      </c>
      <c r="I53" s="114">
        <v>242</v>
      </c>
      <c r="J53" s="114">
        <v>5</v>
      </c>
      <c r="L53" s="9"/>
    </row>
    <row r="54" spans="1:12" ht="12.75">
      <c r="A54" s="526">
        <v>2011</v>
      </c>
      <c r="B54" s="9"/>
      <c r="C54" s="114">
        <v>123</v>
      </c>
      <c r="D54" s="114">
        <v>51</v>
      </c>
      <c r="E54" s="114">
        <v>72</v>
      </c>
      <c r="F54" s="9"/>
      <c r="G54" s="526">
        <v>2011</v>
      </c>
      <c r="H54" s="114">
        <v>123</v>
      </c>
      <c r="I54" s="114">
        <v>122</v>
      </c>
      <c r="J54" s="114">
        <v>1</v>
      </c>
      <c r="L54" s="9"/>
    </row>
    <row r="55" spans="1:12" ht="12.75">
      <c r="A55" s="522">
        <v>2012</v>
      </c>
      <c r="B55" s="116"/>
      <c r="C55" s="116">
        <v>130</v>
      </c>
      <c r="D55" s="116">
        <v>30</v>
      </c>
      <c r="E55" s="116">
        <v>100</v>
      </c>
      <c r="F55" s="9"/>
      <c r="G55" s="522">
        <v>2012</v>
      </c>
      <c r="H55" s="116">
        <v>130</v>
      </c>
      <c r="I55" s="116">
        <v>129</v>
      </c>
      <c r="J55" s="116">
        <v>1</v>
      </c>
      <c r="L55" s="9"/>
    </row>
    <row r="56" ht="13.5" customHeight="1">
      <c r="A56" s="121" t="s">
        <v>799</v>
      </c>
    </row>
    <row r="57" ht="12.75">
      <c r="A57" s="121" t="s">
        <v>800</v>
      </c>
    </row>
  </sheetData>
  <sheetProtection/>
  <mergeCells count="10">
    <mergeCell ref="A45:E45"/>
    <mergeCell ref="G45:J45"/>
    <mergeCell ref="I6:K7"/>
    <mergeCell ref="E6:G7"/>
    <mergeCell ref="E13:G14"/>
    <mergeCell ref="E15:F17"/>
    <mergeCell ref="B25:C25"/>
    <mergeCell ref="D25:E25"/>
    <mergeCell ref="F25:G25"/>
    <mergeCell ref="H25:I25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5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2.421875" style="0" customWidth="1"/>
    <col min="2" max="2" width="14.57421875" style="0" customWidth="1"/>
    <col min="3" max="3" width="8.57421875" style="0" customWidth="1"/>
    <col min="4" max="4" width="3.7109375" style="0" customWidth="1"/>
    <col min="5" max="5" width="9.00390625" style="0" customWidth="1"/>
    <col min="6" max="6" width="9.140625" style="0" customWidth="1"/>
    <col min="7" max="7" width="2.421875" style="0" customWidth="1"/>
    <col min="8" max="8" width="15.8515625" style="0" customWidth="1"/>
    <col min="9" max="9" width="10.28125" style="0" customWidth="1"/>
    <col min="10" max="10" width="7.28125" style="0" customWidth="1"/>
    <col min="11" max="11" width="8.57421875" style="0" customWidth="1"/>
    <col min="14" max="21" width="11.421875" style="336" customWidth="1"/>
  </cols>
  <sheetData>
    <row r="1" spans="2:21" s="1" customFormat="1" ht="13.5" customHeight="1">
      <c r="B1" s="3"/>
      <c r="C1" s="3"/>
      <c r="D1" s="3"/>
      <c r="I1" s="157"/>
      <c r="N1" s="328"/>
      <c r="O1" s="328"/>
      <c r="P1" s="328"/>
      <c r="Q1" s="328"/>
      <c r="R1" s="328"/>
      <c r="S1" s="328"/>
      <c r="T1" s="328"/>
      <c r="U1" s="328"/>
    </row>
    <row r="2" spans="1:21" s="1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195"/>
      <c r="N2" s="328"/>
      <c r="O2" s="328"/>
      <c r="P2" s="328"/>
      <c r="Q2" s="328"/>
      <c r="R2" s="328"/>
      <c r="S2" s="328"/>
      <c r="T2" s="328"/>
      <c r="U2" s="328"/>
    </row>
    <row r="3" spans="3:21" s="1" customFormat="1" ht="30" customHeight="1">
      <c r="C3" s="3"/>
      <c r="D3" s="3"/>
      <c r="L3" s="195"/>
      <c r="N3" s="328"/>
      <c r="O3" s="328"/>
      <c r="P3" s="328"/>
      <c r="Q3" s="328"/>
      <c r="R3" s="328"/>
      <c r="S3" s="328"/>
      <c r="T3" s="328"/>
      <c r="U3" s="328"/>
    </row>
    <row r="4" spans="1:21" s="16" customFormat="1" ht="19.5" customHeight="1">
      <c r="A4" s="23" t="s">
        <v>23</v>
      </c>
      <c r="B4" s="23"/>
      <c r="C4" s="12"/>
      <c r="D4" s="13"/>
      <c r="E4" s="13"/>
      <c r="F4" s="13"/>
      <c r="G4" s="13"/>
      <c r="H4" s="13"/>
      <c r="I4" s="13"/>
      <c r="J4" s="13"/>
      <c r="K4" s="13"/>
      <c r="L4" s="18"/>
      <c r="M4" s="255"/>
      <c r="N4" s="352"/>
      <c r="O4" s="353"/>
      <c r="P4" s="349"/>
      <c r="Q4" s="354"/>
      <c r="R4" s="329"/>
      <c r="S4" s="329"/>
      <c r="T4" s="329"/>
      <c r="U4" s="329"/>
    </row>
    <row r="5" spans="12:21" s="4" customFormat="1" ht="9" customHeight="1">
      <c r="L5" s="195"/>
      <c r="M5" s="283"/>
      <c r="N5" s="328"/>
      <c r="O5" s="349"/>
      <c r="P5" s="349"/>
      <c r="Q5" s="349"/>
      <c r="R5" s="349"/>
      <c r="S5" s="349"/>
      <c r="T5" s="349"/>
      <c r="U5" s="349"/>
    </row>
    <row r="6" spans="1:21" s="4" customFormat="1" ht="14.25">
      <c r="A6" s="19" t="s">
        <v>199</v>
      </c>
      <c r="B6" s="11"/>
      <c r="C6" s="11"/>
      <c r="D6" s="11"/>
      <c r="E6" s="11"/>
      <c r="F6" s="11"/>
      <c r="G6" s="6"/>
      <c r="H6" s="19" t="s">
        <v>200</v>
      </c>
      <c r="I6" s="11"/>
      <c r="J6" s="11"/>
      <c r="K6" s="11"/>
      <c r="L6" s="17"/>
      <c r="M6" s="284"/>
      <c r="N6" s="349"/>
      <c r="O6" s="349"/>
      <c r="P6" s="349"/>
      <c r="Q6" s="349"/>
      <c r="R6" s="349"/>
      <c r="S6" s="349"/>
      <c r="T6" s="349"/>
      <c r="U6" s="349"/>
    </row>
    <row r="7" spans="1:21" s="4" customFormat="1" ht="14.25" customHeight="1">
      <c r="A7" s="20"/>
      <c r="G7" s="6"/>
      <c r="H7" s="20"/>
      <c r="L7" s="17"/>
      <c r="N7" s="349"/>
      <c r="O7" s="349"/>
      <c r="P7" s="349"/>
      <c r="Q7" s="349"/>
      <c r="R7" s="349"/>
      <c r="S7" s="349"/>
      <c r="T7" s="349"/>
      <c r="U7" s="349"/>
    </row>
    <row r="8" spans="1:21" s="4" customFormat="1" ht="15">
      <c r="A8" s="5"/>
      <c r="C8" s="7" t="s">
        <v>201</v>
      </c>
      <c r="D8" s="7"/>
      <c r="E8" s="8" t="s">
        <v>20</v>
      </c>
      <c r="F8" s="8" t="s">
        <v>21</v>
      </c>
      <c r="G8" s="6"/>
      <c r="H8" s="5"/>
      <c r="I8" s="7" t="s">
        <v>201</v>
      </c>
      <c r="J8" s="8" t="s">
        <v>20</v>
      </c>
      <c r="K8" s="8" t="s">
        <v>21</v>
      </c>
      <c r="L8" s="17"/>
      <c r="N8" s="349"/>
      <c r="O8" s="349"/>
      <c r="P8" s="349"/>
      <c r="Q8" s="349"/>
      <c r="R8" s="349"/>
      <c r="S8" s="349"/>
      <c r="T8" s="349"/>
      <c r="U8" s="349"/>
    </row>
    <row r="9" spans="3:21" s="4" customFormat="1" ht="15">
      <c r="C9" s="186" t="s">
        <v>249</v>
      </c>
      <c r="D9" s="9"/>
      <c r="E9" s="287">
        <v>910</v>
      </c>
      <c r="F9" s="207">
        <f>E9*100/SUM(E$9:E$10)</f>
        <v>0.7754448155975185</v>
      </c>
      <c r="I9" s="186" t="s">
        <v>251</v>
      </c>
      <c r="J9" s="287">
        <v>641</v>
      </c>
      <c r="K9" s="153">
        <f>J9*100/SUM(J9:J10)</f>
        <v>70.3622392974753</v>
      </c>
      <c r="M9" s="9"/>
      <c r="N9" s="349"/>
      <c r="O9" s="349"/>
      <c r="P9" s="349"/>
      <c r="Q9" s="349"/>
      <c r="R9" s="349"/>
      <c r="S9" s="349"/>
      <c r="T9" s="349"/>
      <c r="U9" s="349"/>
    </row>
    <row r="10" spans="3:21" s="4" customFormat="1" ht="15">
      <c r="C10" s="187" t="s">
        <v>250</v>
      </c>
      <c r="D10" s="10"/>
      <c r="E10" s="278">
        <v>116442</v>
      </c>
      <c r="F10" s="154">
        <f>E10*100/SUM(E$9:E$10)</f>
        <v>99.22455518440248</v>
      </c>
      <c r="I10" s="187" t="s">
        <v>252</v>
      </c>
      <c r="J10" s="278">
        <v>270</v>
      </c>
      <c r="K10" s="154">
        <f>J10*100/SUM(J9:J10)</f>
        <v>29.637760702524698</v>
      </c>
      <c r="M10" s="9"/>
      <c r="N10" s="349"/>
      <c r="O10" s="349"/>
      <c r="P10" s="349"/>
      <c r="Q10" s="349"/>
      <c r="R10" s="349"/>
      <c r="S10" s="349"/>
      <c r="T10" s="349"/>
      <c r="U10" s="349"/>
    </row>
    <row r="11" spans="3:21" s="4" customFormat="1" ht="24.75" customHeight="1">
      <c r="C11" s="134"/>
      <c r="D11" s="185"/>
      <c r="E11" s="9"/>
      <c r="F11" s="9"/>
      <c r="H11" s="126"/>
      <c r="I11" s="9"/>
      <c r="N11" s="349"/>
      <c r="O11" s="349"/>
      <c r="P11" s="349"/>
      <c r="Q11" s="349"/>
      <c r="R11" s="349"/>
      <c r="S11" s="349"/>
      <c r="T11" s="349"/>
      <c r="U11" s="349"/>
    </row>
    <row r="12" spans="3:21" s="4" customFormat="1" ht="12.75">
      <c r="C12" s="9"/>
      <c r="D12" s="9"/>
      <c r="E12" s="9"/>
      <c r="F12" s="9"/>
      <c r="H12" s="9"/>
      <c r="I12" s="9"/>
      <c r="N12" s="349"/>
      <c r="O12" s="349"/>
      <c r="P12" s="349"/>
      <c r="Q12" s="349"/>
      <c r="R12" s="349"/>
      <c r="S12" s="349"/>
      <c r="T12" s="349"/>
      <c r="U12" s="349"/>
    </row>
    <row r="13" spans="1:21" s="4" customFormat="1" ht="24" customHeight="1">
      <c r="A13" s="19" t="s">
        <v>203</v>
      </c>
      <c r="B13" s="11"/>
      <c r="C13" s="10"/>
      <c r="D13" s="10"/>
      <c r="E13" s="10"/>
      <c r="F13" s="10"/>
      <c r="H13" s="20" t="s">
        <v>407</v>
      </c>
      <c r="I13" s="9"/>
      <c r="N13" s="349"/>
      <c r="O13" s="349"/>
      <c r="P13" s="349"/>
      <c r="Q13" s="349"/>
      <c r="R13" s="349"/>
      <c r="S13" s="349"/>
      <c r="T13" s="349"/>
      <c r="U13" s="349"/>
    </row>
    <row r="14" spans="1:21" s="129" customFormat="1" ht="15.75" customHeight="1">
      <c r="A14" s="127"/>
      <c r="B14" s="127"/>
      <c r="C14" s="127"/>
      <c r="D14" s="127"/>
      <c r="E14" s="128" t="s">
        <v>204</v>
      </c>
      <c r="F14" s="128" t="s">
        <v>21</v>
      </c>
      <c r="H14" s="130"/>
      <c r="I14" s="128" t="s">
        <v>202</v>
      </c>
      <c r="J14" s="128"/>
      <c r="K14" s="128" t="s">
        <v>205</v>
      </c>
      <c r="L14" s="285"/>
      <c r="N14" s="350"/>
      <c r="O14" s="350"/>
      <c r="P14" s="350"/>
      <c r="Q14" s="350"/>
      <c r="R14" s="350"/>
      <c r="S14" s="350"/>
      <c r="T14" s="350"/>
      <c r="U14" s="350"/>
    </row>
    <row r="15" spans="1:14" ht="12.75">
      <c r="A15" s="112" t="s">
        <v>200</v>
      </c>
      <c r="B15" s="112"/>
      <c r="C15" s="112"/>
      <c r="D15" s="112"/>
      <c r="E15" s="113"/>
      <c r="F15" s="112"/>
      <c r="H15" s="112" t="s">
        <v>408</v>
      </c>
      <c r="I15" s="113">
        <v>442</v>
      </c>
      <c r="J15" s="189"/>
      <c r="K15" s="190">
        <v>3351</v>
      </c>
      <c r="L15" s="285"/>
      <c r="M15" s="129"/>
      <c r="N15" s="350"/>
    </row>
    <row r="16" spans="2:14" ht="12.75">
      <c r="B16" s="112" t="s">
        <v>399</v>
      </c>
      <c r="C16" s="112"/>
      <c r="D16" s="112"/>
      <c r="E16" s="118">
        <v>12296</v>
      </c>
      <c r="F16" s="112"/>
      <c r="H16" s="112" t="s">
        <v>412</v>
      </c>
      <c r="I16" s="118">
        <v>899</v>
      </c>
      <c r="J16" s="191"/>
      <c r="K16" s="118">
        <v>5247</v>
      </c>
      <c r="L16" s="285"/>
      <c r="M16" s="129"/>
      <c r="N16" s="350"/>
    </row>
    <row r="17" spans="1:11" ht="12.75">
      <c r="A17" s="112"/>
      <c r="B17" s="112" t="s">
        <v>507</v>
      </c>
      <c r="C17" s="112"/>
      <c r="D17" s="112"/>
      <c r="E17" s="288">
        <v>910</v>
      </c>
      <c r="F17" s="112"/>
      <c r="H17" s="112" t="s">
        <v>411</v>
      </c>
      <c r="I17" s="118">
        <v>357</v>
      </c>
      <c r="J17" s="191"/>
      <c r="K17" s="118">
        <v>911</v>
      </c>
    </row>
    <row r="18" spans="1:11" ht="12.75">
      <c r="A18" s="112" t="s">
        <v>398</v>
      </c>
      <c r="B18" s="112"/>
      <c r="C18" s="112"/>
      <c r="D18" s="112"/>
      <c r="E18" s="118">
        <v>24150</v>
      </c>
      <c r="F18" s="112"/>
      <c r="H18" s="112" t="s">
        <v>410</v>
      </c>
      <c r="I18" s="118">
        <v>322</v>
      </c>
      <c r="J18" s="191"/>
      <c r="K18" s="118">
        <v>644</v>
      </c>
    </row>
    <row r="19" spans="1:11" ht="12.75">
      <c r="A19" s="112" t="s">
        <v>406</v>
      </c>
      <c r="B19" s="112"/>
      <c r="C19" s="112"/>
      <c r="D19" s="112"/>
      <c r="E19" s="118"/>
      <c r="F19" s="112"/>
      <c r="H19" s="10" t="s">
        <v>409</v>
      </c>
      <c r="I19" s="116">
        <v>48</v>
      </c>
      <c r="J19" s="192"/>
      <c r="K19" s="116">
        <v>75</v>
      </c>
    </row>
    <row r="20" spans="1:6" ht="12.75">
      <c r="A20" s="112"/>
      <c r="B20" s="112" t="s">
        <v>25</v>
      </c>
      <c r="C20" s="112"/>
      <c r="D20" s="112"/>
      <c r="E20" s="118">
        <v>661627</v>
      </c>
      <c r="F20" s="112"/>
    </row>
    <row r="21" spans="1:6" ht="12.75">
      <c r="A21" s="112"/>
      <c r="B21" s="112" t="s">
        <v>400</v>
      </c>
      <c r="C21" s="112"/>
      <c r="D21" s="112"/>
      <c r="E21" s="118">
        <v>495266</v>
      </c>
      <c r="F21" s="153">
        <f>E21*100/SUM(E$21:E$22)</f>
        <v>74.85577221002166</v>
      </c>
    </row>
    <row r="22" spans="1:11" ht="14.25">
      <c r="A22" s="9"/>
      <c r="B22" s="9" t="s">
        <v>401</v>
      </c>
      <c r="C22" s="9"/>
      <c r="D22" s="9"/>
      <c r="E22" s="114">
        <v>166361</v>
      </c>
      <c r="F22" s="153">
        <f>E22*100/SUM(E$21:E$22)</f>
        <v>25.14422778997834</v>
      </c>
      <c r="H22" s="20" t="s">
        <v>525</v>
      </c>
      <c r="I22" s="9"/>
      <c r="J22" s="4"/>
      <c r="K22" s="4"/>
    </row>
    <row r="23" spans="1:11" ht="12.75">
      <c r="A23" s="9" t="s">
        <v>501</v>
      </c>
      <c r="B23" s="9"/>
      <c r="C23" s="9"/>
      <c r="D23" s="9"/>
      <c r="E23" s="114"/>
      <c r="F23" s="117"/>
      <c r="H23" s="291"/>
      <c r="I23" s="292" t="s">
        <v>526</v>
      </c>
      <c r="J23" s="292"/>
      <c r="K23" s="292" t="s">
        <v>396</v>
      </c>
    </row>
    <row r="24" spans="1:11" ht="12.75">
      <c r="A24" s="112"/>
      <c r="B24" s="112" t="s">
        <v>402</v>
      </c>
      <c r="C24" s="112"/>
      <c r="D24" s="112"/>
      <c r="E24" s="118">
        <v>9421</v>
      </c>
      <c r="F24" s="153">
        <f>E24*100/SUM(E$24:E$26)</f>
        <v>92.1098944075088</v>
      </c>
      <c r="H24" s="106"/>
      <c r="I24" s="290" t="s">
        <v>527</v>
      </c>
      <c r="J24" s="106"/>
      <c r="K24" s="290" t="s">
        <v>418</v>
      </c>
    </row>
    <row r="25" spans="1:11" ht="12.75">
      <c r="A25" s="9"/>
      <c r="B25" s="9" t="s">
        <v>403</v>
      </c>
      <c r="C25" s="9"/>
      <c r="D25" s="9"/>
      <c r="E25" s="114">
        <v>807</v>
      </c>
      <c r="F25" s="153">
        <f>E25*100/SUM(E$24:E$26)</f>
        <v>7.8901055924912</v>
      </c>
      <c r="H25" s="112" t="s">
        <v>309</v>
      </c>
      <c r="I25" s="645">
        <v>14416</v>
      </c>
      <c r="J25" s="29"/>
      <c r="K25" s="29">
        <v>410438</v>
      </c>
    </row>
    <row r="26" spans="1:11" ht="12.75">
      <c r="A26" s="10"/>
      <c r="B26" s="10" t="s">
        <v>404</v>
      </c>
      <c r="C26" s="10"/>
      <c r="D26" s="10"/>
      <c r="E26" s="116">
        <v>0</v>
      </c>
      <c r="F26" s="154">
        <f>E26*100/SUM(E$24:E$26)</f>
        <v>0</v>
      </c>
      <c r="H26" s="112" t="s">
        <v>397</v>
      </c>
      <c r="I26" s="506"/>
      <c r="J26" s="506"/>
      <c r="K26" s="506"/>
    </row>
    <row r="27" spans="1:11" ht="12.75">
      <c r="A27" s="4"/>
      <c r="B27" s="4"/>
      <c r="C27" s="4"/>
      <c r="D27" s="4"/>
      <c r="E27" s="4"/>
      <c r="F27" s="4"/>
      <c r="H27" s="245" t="s">
        <v>385</v>
      </c>
      <c r="I27" s="271">
        <v>4098</v>
      </c>
      <c r="J27" s="271"/>
      <c r="K27" s="271">
        <v>37875</v>
      </c>
    </row>
    <row r="28" spans="1:11" ht="14.25">
      <c r="A28" s="19" t="s">
        <v>720</v>
      </c>
      <c r="B28" s="10"/>
      <c r="C28" s="10"/>
      <c r="D28" s="10"/>
      <c r="E28" s="202"/>
      <c r="F28" s="22"/>
      <c r="H28" s="245" t="s">
        <v>386</v>
      </c>
      <c r="I28" s="271">
        <v>706</v>
      </c>
      <c r="J28" s="271"/>
      <c r="K28" s="271">
        <v>26898</v>
      </c>
    </row>
    <row r="29" spans="1:11" ht="12.75">
      <c r="A29" s="7" t="s">
        <v>413</v>
      </c>
      <c r="B29" s="7"/>
      <c r="C29" s="7"/>
      <c r="D29" s="7"/>
      <c r="E29" s="8" t="s">
        <v>398</v>
      </c>
      <c r="F29" s="8" t="s">
        <v>21</v>
      </c>
      <c r="H29" s="245" t="s">
        <v>387</v>
      </c>
      <c r="I29" s="271">
        <v>40</v>
      </c>
      <c r="J29" s="271"/>
      <c r="K29" s="271">
        <v>12701</v>
      </c>
    </row>
    <row r="30" spans="1:11" ht="12.75">
      <c r="A30" s="112" t="s">
        <v>721</v>
      </c>
      <c r="B30" s="112"/>
      <c r="C30" s="112"/>
      <c r="D30" s="525"/>
      <c r="E30" s="711">
        <v>6697</v>
      </c>
      <c r="F30" s="152">
        <f aca="true" t="shared" si="0" ref="F30:F38">E30*100/SUM(E$30:E$38)</f>
        <v>30.23066853247867</v>
      </c>
      <c r="H30" s="245" t="s">
        <v>388</v>
      </c>
      <c r="I30" s="271">
        <v>121</v>
      </c>
      <c r="J30" s="271"/>
      <c r="K30" s="271">
        <v>25169</v>
      </c>
    </row>
    <row r="31" spans="1:11" ht="12.75">
      <c r="A31" s="112" t="s">
        <v>722</v>
      </c>
      <c r="B31" s="112"/>
      <c r="C31" s="112"/>
      <c r="D31" s="112"/>
      <c r="E31" s="200">
        <v>522</v>
      </c>
      <c r="F31" s="207">
        <f t="shared" si="0"/>
        <v>2.356339999097188</v>
      </c>
      <c r="H31" s="245" t="s">
        <v>389</v>
      </c>
      <c r="I31" s="271">
        <v>2339</v>
      </c>
      <c r="J31" s="271"/>
      <c r="K31" s="271">
        <v>61526</v>
      </c>
    </row>
    <row r="32" spans="1:11" ht="12.75">
      <c r="A32" s="112" t="s">
        <v>723</v>
      </c>
      <c r="B32" s="112"/>
      <c r="C32" s="112"/>
      <c r="D32" s="112"/>
      <c r="E32" s="200">
        <v>1717</v>
      </c>
      <c r="F32" s="207">
        <f t="shared" si="0"/>
        <v>7.750643253735386</v>
      </c>
      <c r="H32" s="245" t="s">
        <v>390</v>
      </c>
      <c r="I32" s="271">
        <v>61</v>
      </c>
      <c r="J32" s="271"/>
      <c r="K32" s="271">
        <v>19970</v>
      </c>
    </row>
    <row r="33" spans="1:11" ht="12.75">
      <c r="A33" s="112" t="s">
        <v>724</v>
      </c>
      <c r="B33" s="112"/>
      <c r="C33" s="112"/>
      <c r="D33" s="112"/>
      <c r="E33" s="200">
        <v>3515</v>
      </c>
      <c r="F33" s="207">
        <f t="shared" si="0"/>
        <v>15.866925472847921</v>
      </c>
      <c r="H33" s="245" t="s">
        <v>391</v>
      </c>
      <c r="I33" s="271">
        <v>2100</v>
      </c>
      <c r="J33" s="271"/>
      <c r="K33" s="271">
        <v>26248</v>
      </c>
    </row>
    <row r="34" spans="1:11" ht="12.75">
      <c r="A34" s="112" t="s">
        <v>725</v>
      </c>
      <c r="B34" s="112"/>
      <c r="C34" s="112"/>
      <c r="D34" s="112"/>
      <c r="E34" s="200">
        <v>3304</v>
      </c>
      <c r="F34" s="207">
        <f t="shared" si="0"/>
        <v>14.91445853834695</v>
      </c>
      <c r="H34" s="245" t="s">
        <v>392</v>
      </c>
      <c r="I34" s="271">
        <v>100</v>
      </c>
      <c r="J34" s="271"/>
      <c r="K34" s="271">
        <v>4422</v>
      </c>
    </row>
    <row r="35" spans="1:11" ht="12.75">
      <c r="A35" s="112" t="s">
        <v>726</v>
      </c>
      <c r="B35" s="112"/>
      <c r="C35" s="112"/>
      <c r="D35" s="112"/>
      <c r="E35" s="200">
        <v>2471</v>
      </c>
      <c r="F35" s="207">
        <f t="shared" si="0"/>
        <v>11.154245474653546</v>
      </c>
      <c r="H35" s="245" t="s">
        <v>502</v>
      </c>
      <c r="I35" s="271">
        <v>45</v>
      </c>
      <c r="J35" s="271"/>
      <c r="K35" s="271">
        <v>1316</v>
      </c>
    </row>
    <row r="36" spans="1:11" ht="12.75">
      <c r="A36" s="9" t="s">
        <v>727</v>
      </c>
      <c r="B36" s="9"/>
      <c r="C36" s="9"/>
      <c r="D36" s="9"/>
      <c r="E36" s="271">
        <v>3595</v>
      </c>
      <c r="F36" s="207">
        <f t="shared" si="0"/>
        <v>16.22805037692412</v>
      </c>
      <c r="H36" s="245" t="s">
        <v>393</v>
      </c>
      <c r="I36" s="271">
        <v>98</v>
      </c>
      <c r="J36" s="271"/>
      <c r="K36" s="271">
        <v>8776</v>
      </c>
    </row>
    <row r="37" spans="1:11" ht="12.75">
      <c r="A37" s="9" t="s">
        <v>728</v>
      </c>
      <c r="B37" s="9"/>
      <c r="C37" s="9"/>
      <c r="D37" s="9"/>
      <c r="E37" s="271">
        <v>302</v>
      </c>
      <c r="F37" s="207">
        <f t="shared" si="0"/>
        <v>1.363246512887645</v>
      </c>
      <c r="H37" s="245" t="s">
        <v>394</v>
      </c>
      <c r="I37" s="271">
        <v>5</v>
      </c>
      <c r="J37" s="271"/>
      <c r="K37" s="271">
        <v>573</v>
      </c>
    </row>
    <row r="38" spans="1:11" ht="12.75">
      <c r="A38" s="10" t="s">
        <v>405</v>
      </c>
      <c r="B38" s="10"/>
      <c r="C38" s="10"/>
      <c r="D38" s="10"/>
      <c r="E38" s="202">
        <v>30</v>
      </c>
      <c r="F38" s="154">
        <f t="shared" si="0"/>
        <v>0.13542183902857402</v>
      </c>
      <c r="H38" s="274" t="s">
        <v>395</v>
      </c>
      <c r="I38" s="202">
        <v>21</v>
      </c>
      <c r="J38" s="202"/>
      <c r="K38" s="202">
        <v>16824</v>
      </c>
    </row>
    <row r="39" ht="12.75">
      <c r="K39" s="623" t="s">
        <v>759</v>
      </c>
    </row>
    <row r="40" spans="1:5" ht="14.25">
      <c r="A40" s="19" t="s">
        <v>206</v>
      </c>
      <c r="B40" s="11"/>
      <c r="C40" s="11"/>
      <c r="D40" s="11"/>
      <c r="E40" s="11"/>
    </row>
    <row r="41" spans="1:11" ht="14.25">
      <c r="A41" s="112" t="s">
        <v>207</v>
      </c>
      <c r="E41" s="188">
        <v>55704</v>
      </c>
      <c r="H41" s="39" t="s">
        <v>857</v>
      </c>
      <c r="I41" s="736"/>
      <c r="J41" s="736"/>
      <c r="K41" s="736"/>
    </row>
    <row r="42" spans="1:11" ht="14.25">
      <c r="A42" s="112" t="s">
        <v>208</v>
      </c>
      <c r="E42" s="188">
        <v>81755</v>
      </c>
      <c r="H42" s="737" t="s">
        <v>811</v>
      </c>
      <c r="I42" s="738"/>
      <c r="J42" s="738"/>
      <c r="K42" s="738"/>
    </row>
    <row r="43" spans="1:5" ht="12.75">
      <c r="A43" s="112" t="s">
        <v>209</v>
      </c>
      <c r="E43" s="273">
        <v>116442</v>
      </c>
    </row>
    <row r="44" spans="1:5" ht="12.75">
      <c r="A44" s="10" t="s">
        <v>210</v>
      </c>
      <c r="B44" s="11"/>
      <c r="C44" s="11"/>
      <c r="D44" s="11"/>
      <c r="E44" s="436">
        <v>82512</v>
      </c>
    </row>
    <row r="45" spans="1:17" ht="24.75" customHeight="1">
      <c r="A45" s="578" t="s">
        <v>792</v>
      </c>
      <c r="B45" s="11"/>
      <c r="C45" s="11"/>
      <c r="D45" s="11"/>
      <c r="E45" s="11"/>
      <c r="F45" s="11"/>
      <c r="G45" s="58"/>
      <c r="H45" s="58"/>
      <c r="I45" s="58"/>
      <c r="O45" s="349"/>
      <c r="P45" s="349"/>
      <c r="Q45" s="349"/>
    </row>
    <row r="46" spans="1:21" s="129" customFormat="1" ht="17.25" customHeight="1">
      <c r="A46" s="127"/>
      <c r="B46" s="127"/>
      <c r="C46" s="127"/>
      <c r="D46" s="127"/>
      <c r="E46" s="128" t="s">
        <v>416</v>
      </c>
      <c r="F46" s="128" t="s">
        <v>417</v>
      </c>
      <c r="G46" s="138"/>
      <c r="H46" s="289"/>
      <c r="I46" s="289"/>
      <c r="L46"/>
      <c r="M46" s="734"/>
      <c r="N46" s="734"/>
      <c r="O46" s="735"/>
      <c r="P46" s="351"/>
      <c r="Q46" s="351"/>
      <c r="R46" s="350"/>
      <c r="S46" s="350"/>
      <c r="T46" s="350"/>
      <c r="U46" s="350"/>
    </row>
    <row r="47" spans="1:17" ht="12.75">
      <c r="A47" s="112" t="s">
        <v>211</v>
      </c>
      <c r="E47" s="212">
        <v>22687</v>
      </c>
      <c r="F47" s="200">
        <v>10303</v>
      </c>
      <c r="G47" s="271"/>
      <c r="H47" s="271"/>
      <c r="I47" s="271"/>
      <c r="M47" s="734"/>
      <c r="N47" s="734"/>
      <c r="O47" s="284"/>
      <c r="P47" s="349"/>
      <c r="Q47" s="349"/>
    </row>
    <row r="48" spans="1:17" ht="12.75">
      <c r="A48" s="112" t="s">
        <v>414</v>
      </c>
      <c r="E48" s="200">
        <v>596953</v>
      </c>
      <c r="F48" s="200">
        <v>78354</v>
      </c>
      <c r="G48" s="271"/>
      <c r="H48" s="271"/>
      <c r="I48" s="271"/>
      <c r="M48" s="734"/>
      <c r="N48" s="734"/>
      <c r="O48" s="284"/>
      <c r="P48" s="349"/>
      <c r="Q48" s="349"/>
    </row>
    <row r="49" spans="1:17" ht="12.75">
      <c r="A49" s="112" t="s">
        <v>415</v>
      </c>
      <c r="E49" s="200">
        <v>572629</v>
      </c>
      <c r="F49" s="200">
        <v>77846</v>
      </c>
      <c r="G49" s="271"/>
      <c r="H49" s="271"/>
      <c r="I49" s="271"/>
      <c r="L49" s="4"/>
      <c r="M49" s="734"/>
      <c r="N49" s="734"/>
      <c r="O49" s="284"/>
      <c r="P49" s="349"/>
      <c r="Q49" s="349"/>
    </row>
    <row r="50" spans="1:17" ht="12.75">
      <c r="A50" s="112" t="s">
        <v>212</v>
      </c>
      <c r="E50" s="200">
        <v>5089096</v>
      </c>
      <c r="F50" s="200">
        <v>575150</v>
      </c>
      <c r="G50" s="271"/>
      <c r="H50" s="271"/>
      <c r="I50" s="271"/>
      <c r="L50" s="138"/>
      <c r="M50" s="285"/>
      <c r="N50" s="285"/>
      <c r="O50" s="284"/>
      <c r="P50" s="349"/>
      <c r="Q50" s="349"/>
    </row>
    <row r="51" spans="1:17" ht="12.75">
      <c r="A51" s="10" t="s">
        <v>213</v>
      </c>
      <c r="B51" s="11"/>
      <c r="C51" s="11"/>
      <c r="D51" s="11"/>
      <c r="E51" s="202">
        <v>5077556</v>
      </c>
      <c r="F51" s="202">
        <v>559055</v>
      </c>
      <c r="G51" s="271"/>
      <c r="H51" s="271"/>
      <c r="I51" s="271"/>
      <c r="L51" s="4"/>
      <c r="M51" s="734"/>
      <c r="N51" s="734"/>
      <c r="O51" s="284"/>
      <c r="P51" s="349"/>
      <c r="Q51" s="349"/>
    </row>
    <row r="52" spans="7:17" ht="16.5" customHeight="1">
      <c r="G52" s="58"/>
      <c r="H52" s="58"/>
      <c r="I52" s="58"/>
      <c r="L52" s="4"/>
      <c r="M52" s="734"/>
      <c r="N52" s="734"/>
      <c r="O52" s="284"/>
      <c r="P52" s="349"/>
      <c r="Q52" s="349"/>
    </row>
    <row r="53" spans="12:15" ht="12.75">
      <c r="L53" s="4"/>
      <c r="M53" s="734"/>
      <c r="N53" s="734"/>
      <c r="O53" s="734"/>
    </row>
    <row r="54" spans="12:15" ht="12.75">
      <c r="L54" s="4"/>
      <c r="M54" s="734"/>
      <c r="N54" s="734"/>
      <c r="O54" s="734"/>
    </row>
    <row r="55" spans="12:15" ht="12.75">
      <c r="L55" s="4"/>
      <c r="M55" s="734"/>
      <c r="N55" s="734"/>
      <c r="O55" s="734"/>
    </row>
    <row r="56" spans="12:15" ht="12.75">
      <c r="L56" s="4"/>
      <c r="M56" s="386"/>
      <c r="N56" s="386"/>
      <c r="O56" s="225"/>
    </row>
    <row r="57" spans="13:15" ht="12.75">
      <c r="M57" s="731"/>
      <c r="N57" s="732" t="s">
        <v>810</v>
      </c>
      <c r="O57" s="225"/>
    </row>
    <row r="58" spans="13:15" ht="12.75">
      <c r="M58" s="386">
        <v>2003</v>
      </c>
      <c r="N58" s="731">
        <v>267802</v>
      </c>
      <c r="O58" s="225"/>
    </row>
    <row r="59" spans="13:15" ht="12.75">
      <c r="M59" s="386">
        <v>2004</v>
      </c>
      <c r="N59" s="386">
        <v>292796</v>
      </c>
      <c r="O59" s="225"/>
    </row>
    <row r="60" spans="13:15" ht="12.75">
      <c r="M60" s="386">
        <v>2005</v>
      </c>
      <c r="N60" s="386">
        <v>310526</v>
      </c>
      <c r="O60" s="225"/>
    </row>
    <row r="61" spans="13:15" ht="12.75">
      <c r="M61" s="386">
        <v>2006</v>
      </c>
      <c r="N61" s="386">
        <v>328378</v>
      </c>
      <c r="O61" s="225"/>
    </row>
    <row r="62" spans="13:15" ht="12.75">
      <c r="M62" s="386">
        <v>2007</v>
      </c>
      <c r="N62" s="386">
        <v>340967</v>
      </c>
      <c r="O62" s="225"/>
    </row>
    <row r="63" spans="13:15" ht="12.75">
      <c r="M63" s="386">
        <v>2008</v>
      </c>
      <c r="N63" s="386">
        <v>357879</v>
      </c>
      <c r="O63" s="225"/>
    </row>
    <row r="64" spans="13:15" ht="12.75">
      <c r="M64" s="386">
        <v>2009</v>
      </c>
      <c r="N64" s="386">
        <v>378595</v>
      </c>
      <c r="O64" s="225"/>
    </row>
    <row r="65" spans="13:15" ht="12.75">
      <c r="M65" s="386">
        <v>2010</v>
      </c>
      <c r="N65" s="225">
        <v>396688</v>
      </c>
      <c r="O65" s="225"/>
    </row>
    <row r="66" spans="13:15" ht="12.75">
      <c r="M66" s="386">
        <v>2011</v>
      </c>
      <c r="N66" s="225">
        <v>402271</v>
      </c>
      <c r="O66" s="225"/>
    </row>
    <row r="67" spans="13:15" ht="12.75">
      <c r="M67" s="386">
        <v>2012</v>
      </c>
      <c r="N67" s="733">
        <v>410438</v>
      </c>
      <c r="O67" s="225"/>
    </row>
    <row r="68" spans="13:15" ht="12.75">
      <c r="M68" s="225"/>
      <c r="N68" s="225"/>
      <c r="O68" s="225"/>
    </row>
    <row r="69" spans="13:15" ht="12.75">
      <c r="M69" s="225"/>
      <c r="N69" s="225"/>
      <c r="O69" s="225"/>
    </row>
    <row r="70" spans="13:15" ht="12.75">
      <c r="M70" s="225"/>
      <c r="N70" s="225"/>
      <c r="O70" s="225"/>
    </row>
    <row r="71" spans="13:15" ht="12.75">
      <c r="M71" s="225"/>
      <c r="N71" s="225"/>
      <c r="O71" s="225"/>
    </row>
    <row r="72" spans="13:15" ht="12.75">
      <c r="M72" s="225"/>
      <c r="N72" s="225"/>
      <c r="O72" s="225"/>
    </row>
    <row r="73" spans="13:15" ht="12.75">
      <c r="M73" s="225"/>
      <c r="N73" s="225"/>
      <c r="O73" s="225"/>
    </row>
    <row r="74" spans="13:15" ht="12.75">
      <c r="M74" s="225"/>
      <c r="N74" s="225"/>
      <c r="O74" s="225"/>
    </row>
    <row r="75" spans="13:15" ht="12.75">
      <c r="M75" s="734"/>
      <c r="N75" s="734"/>
      <c r="O75" s="734"/>
    </row>
  </sheetData>
  <sheetProtection/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70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4.28125" style="63" customWidth="1"/>
    <col min="2" max="2" width="8.421875" style="55" customWidth="1"/>
    <col min="3" max="3" width="4.140625" style="55" customWidth="1"/>
    <col min="4" max="4" width="4.7109375" style="55" customWidth="1"/>
    <col min="5" max="5" width="10.140625" style="55" customWidth="1"/>
    <col min="6" max="6" width="5.57421875" style="55" customWidth="1"/>
    <col min="7" max="7" width="3.57421875" style="55" customWidth="1"/>
    <col min="8" max="8" width="10.8515625" style="55" customWidth="1"/>
    <col min="9" max="9" width="12.00390625" style="55" customWidth="1"/>
    <col min="10" max="11" width="8.421875" style="55" customWidth="1"/>
    <col min="12" max="12" width="6.57421875" style="454" customWidth="1"/>
    <col min="13" max="13" width="6.28125" style="454" customWidth="1"/>
    <col min="14" max="15" width="11.421875" style="454" customWidth="1"/>
    <col min="16" max="16" width="3.421875" style="454" customWidth="1"/>
    <col min="17" max="18" width="7.7109375" style="454" customWidth="1"/>
    <col min="19" max="20" width="7.28125" style="454" customWidth="1"/>
    <col min="21" max="21" width="11.421875" style="404" customWidth="1"/>
    <col min="22" max="16384" width="11.421875" style="55" customWidth="1"/>
  </cols>
  <sheetData>
    <row r="1" spans="2:21" s="1" customFormat="1" ht="13.5" customHeight="1">
      <c r="B1" s="3"/>
      <c r="C1" s="3"/>
      <c r="D1" s="3"/>
      <c r="K1" s="157"/>
      <c r="L1" s="46"/>
      <c r="M1" s="46"/>
      <c r="N1" s="46"/>
      <c r="O1" s="46"/>
      <c r="P1" s="46"/>
      <c r="Q1" s="46"/>
      <c r="R1" s="46"/>
      <c r="S1" s="46"/>
      <c r="T1" s="46"/>
      <c r="U1" s="400"/>
    </row>
    <row r="2" spans="1:21" s="1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46"/>
      <c r="M2" s="46"/>
      <c r="N2" s="46"/>
      <c r="O2" s="46"/>
      <c r="P2" s="46"/>
      <c r="Q2" s="46"/>
      <c r="R2" s="46"/>
      <c r="S2" s="46"/>
      <c r="T2" s="46"/>
      <c r="U2" s="400"/>
    </row>
    <row r="3" spans="2:22" s="44" customFormat="1" ht="18" customHeight="1">
      <c r="B3" s="1"/>
      <c r="C3" s="1"/>
      <c r="D3" s="3"/>
      <c r="E3" s="3"/>
      <c r="F3" s="3"/>
      <c r="G3" s="1"/>
      <c r="H3" s="1"/>
      <c r="I3" s="1"/>
      <c r="J3" s="1"/>
      <c r="K3" s="1"/>
      <c r="L3" s="47"/>
      <c r="M3" s="46"/>
      <c r="N3" s="46"/>
      <c r="O3" s="46"/>
      <c r="P3" s="46"/>
      <c r="Q3" s="46"/>
      <c r="R3" s="46"/>
      <c r="S3" s="46"/>
      <c r="T3" s="465"/>
      <c r="U3" s="400"/>
      <c r="V3" s="1"/>
    </row>
    <row r="4" spans="1:21" s="16" customFormat="1" ht="17.25" customHeight="1">
      <c r="A4" s="23" t="s">
        <v>439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460"/>
      <c r="M4" s="466"/>
      <c r="N4" s="466"/>
      <c r="O4" s="466"/>
      <c r="P4" s="466"/>
      <c r="Q4" s="466"/>
      <c r="R4" s="466"/>
      <c r="S4" s="466"/>
      <c r="T4" s="466"/>
      <c r="U4" s="401"/>
    </row>
    <row r="5" spans="1:21" s="48" customFormat="1" ht="6" customHeight="1">
      <c r="A5" s="49"/>
      <c r="B5" s="50"/>
      <c r="C5" s="50"/>
      <c r="D5" s="51"/>
      <c r="E5" s="51"/>
      <c r="F5" s="51"/>
      <c r="G5" s="51"/>
      <c r="H5" s="51"/>
      <c r="I5" s="51"/>
      <c r="J5" s="51"/>
      <c r="K5" s="51"/>
      <c r="L5" s="461"/>
      <c r="M5" s="453"/>
      <c r="N5" s="453"/>
      <c r="O5" s="453"/>
      <c r="P5" s="453"/>
      <c r="Q5" s="467" t="s">
        <v>42</v>
      </c>
      <c r="R5" s="468" t="s">
        <v>43</v>
      </c>
      <c r="S5" s="468"/>
      <c r="T5" s="468"/>
      <c r="U5" s="403"/>
    </row>
    <row r="6" spans="1:21" s="54" customFormat="1" ht="15" customHeight="1">
      <c r="A6" s="52" t="s">
        <v>128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53"/>
      <c r="M6" s="469"/>
      <c r="N6" s="470" t="s">
        <v>44</v>
      </c>
      <c r="O6" s="471" t="s">
        <v>45</v>
      </c>
      <c r="P6" s="454"/>
      <c r="Q6" s="467"/>
      <c r="R6" s="472" t="s">
        <v>25</v>
      </c>
      <c r="S6" s="684" t="s">
        <v>137</v>
      </c>
      <c r="T6" s="472" t="s">
        <v>46</v>
      </c>
      <c r="U6" s="402"/>
    </row>
    <row r="7" spans="1:63" ht="15.75" customHeight="1">
      <c r="A7" s="55" t="s">
        <v>137</v>
      </c>
      <c r="E7" s="94" t="s">
        <v>45</v>
      </c>
      <c r="M7" s="473" t="s">
        <v>47</v>
      </c>
      <c r="N7" s="474">
        <f aca="true" t="shared" si="0" ref="N7:N25">-S8/R$7</f>
        <v>-0.023018539255941273</v>
      </c>
      <c r="O7" s="474">
        <f aca="true" t="shared" si="1" ref="O7:O25">T8/R$7</f>
        <v>0.023184438637966074</v>
      </c>
      <c r="P7" s="464"/>
      <c r="Q7" s="475" t="s">
        <v>25</v>
      </c>
      <c r="R7" s="476">
        <f>SUM(R8:R26)</f>
        <v>24111</v>
      </c>
      <c r="S7" s="476">
        <f>SUM(S8:S26)</f>
        <v>11945</v>
      </c>
      <c r="T7" s="476">
        <f>SUM(T8:T26)</f>
        <v>12166</v>
      </c>
      <c r="V7" s="238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</row>
    <row r="8" spans="1:63" s="56" customFormat="1" ht="12" customHeight="1">
      <c r="A8" s="158">
        <f>S7</f>
        <v>11945</v>
      </c>
      <c r="B8" s="55"/>
      <c r="C8" s="55"/>
      <c r="D8" s="55"/>
      <c r="E8" s="159">
        <f>T7</f>
        <v>12166</v>
      </c>
      <c r="H8" s="92" t="s">
        <v>129</v>
      </c>
      <c r="I8" s="92"/>
      <c r="J8" s="93" t="s">
        <v>419</v>
      </c>
      <c r="K8" s="93" t="s">
        <v>99</v>
      </c>
      <c r="L8" s="60"/>
      <c r="M8" s="477" t="s">
        <v>48</v>
      </c>
      <c r="N8" s="478">
        <f t="shared" si="0"/>
        <v>-0.021027746671643647</v>
      </c>
      <c r="O8" s="478">
        <f t="shared" si="1"/>
        <v>0.021401020281199452</v>
      </c>
      <c r="P8" s="479"/>
      <c r="Q8" s="480" t="s">
        <v>49</v>
      </c>
      <c r="R8" s="481">
        <f aca="true" t="shared" si="2" ref="R8:R26">S8+T8</f>
        <v>1114</v>
      </c>
      <c r="S8" s="481">
        <v>555</v>
      </c>
      <c r="T8" s="481">
        <v>559</v>
      </c>
      <c r="U8" s="407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</row>
    <row r="9" spans="8:63" s="56" customFormat="1" ht="16.5" customHeight="1">
      <c r="H9" s="55" t="s">
        <v>455</v>
      </c>
      <c r="I9" s="55"/>
      <c r="J9" s="160">
        <v>0.232</v>
      </c>
      <c r="K9" s="459">
        <v>0.202</v>
      </c>
      <c r="L9" s="685"/>
      <c r="M9" s="477" t="s">
        <v>50</v>
      </c>
      <c r="N9" s="478">
        <f t="shared" si="0"/>
        <v>-0.02310148894695367</v>
      </c>
      <c r="O9" s="478">
        <f t="shared" si="1"/>
        <v>0.02202314296379246</v>
      </c>
      <c r="P9" s="479"/>
      <c r="Q9" s="480" t="s">
        <v>51</v>
      </c>
      <c r="R9" s="481">
        <f t="shared" si="2"/>
        <v>1023</v>
      </c>
      <c r="S9" s="481">
        <v>507</v>
      </c>
      <c r="T9" s="481">
        <v>516</v>
      </c>
      <c r="U9" s="405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</row>
    <row r="10" spans="8:63" s="56" customFormat="1" ht="12" customHeight="1">
      <c r="H10" s="55" t="s">
        <v>132</v>
      </c>
      <c r="I10" s="55"/>
      <c r="J10" s="161">
        <v>45.3</v>
      </c>
      <c r="K10" s="161">
        <v>43.6</v>
      </c>
      <c r="L10" s="685"/>
      <c r="M10" s="477" t="s">
        <v>52</v>
      </c>
      <c r="N10" s="478">
        <f t="shared" si="0"/>
        <v>-0.021483969972211855</v>
      </c>
      <c r="O10" s="478">
        <f t="shared" si="1"/>
        <v>0.021483969972211855</v>
      </c>
      <c r="P10" s="479"/>
      <c r="Q10" s="480" t="s">
        <v>53</v>
      </c>
      <c r="R10" s="481">
        <f t="shared" si="2"/>
        <v>1088</v>
      </c>
      <c r="S10" s="481">
        <v>557</v>
      </c>
      <c r="T10" s="481">
        <v>531</v>
      </c>
      <c r="U10" s="405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</row>
    <row r="11" spans="8:41" s="56" customFormat="1" ht="12" customHeight="1">
      <c r="H11" s="84" t="s">
        <v>421</v>
      </c>
      <c r="I11" s="55"/>
      <c r="J11" s="161">
        <v>57.7</v>
      </c>
      <c r="K11" s="161">
        <v>51.8</v>
      </c>
      <c r="L11" s="685"/>
      <c r="M11" s="477" t="s">
        <v>54</v>
      </c>
      <c r="N11" s="478">
        <f t="shared" si="0"/>
        <v>-0.025341130604288498</v>
      </c>
      <c r="O11" s="478">
        <f t="shared" si="1"/>
        <v>0.02393098585707768</v>
      </c>
      <c r="P11" s="479"/>
      <c r="Q11" s="480" t="s">
        <v>55</v>
      </c>
      <c r="R11" s="481">
        <f t="shared" si="2"/>
        <v>1036</v>
      </c>
      <c r="S11" s="481">
        <v>518</v>
      </c>
      <c r="T11" s="481">
        <v>518</v>
      </c>
      <c r="U11" s="406"/>
      <c r="V11" s="224"/>
      <c r="W11" s="224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</row>
    <row r="12" spans="8:41" s="56" customFormat="1" ht="12" customHeight="1">
      <c r="H12" s="55" t="s">
        <v>420</v>
      </c>
      <c r="I12" s="84"/>
      <c r="J12" s="162">
        <v>101.9</v>
      </c>
      <c r="K12" s="162">
        <v>101.1</v>
      </c>
      <c r="L12" s="685"/>
      <c r="M12" s="477" t="s">
        <v>56</v>
      </c>
      <c r="N12" s="478">
        <f t="shared" si="0"/>
        <v>-0.027663721952635726</v>
      </c>
      <c r="O12" s="478">
        <f t="shared" si="1"/>
        <v>0.02874206793579694</v>
      </c>
      <c r="P12" s="479"/>
      <c r="Q12" s="480" t="s">
        <v>57</v>
      </c>
      <c r="R12" s="481">
        <f t="shared" si="2"/>
        <v>1188</v>
      </c>
      <c r="S12" s="481">
        <v>611</v>
      </c>
      <c r="T12" s="481">
        <v>577</v>
      </c>
      <c r="U12" s="406"/>
      <c r="V12" s="224"/>
      <c r="W12" s="224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</row>
    <row r="13" spans="8:41" s="56" customFormat="1" ht="12" customHeight="1">
      <c r="H13" s="59" t="s">
        <v>86</v>
      </c>
      <c r="I13" s="59"/>
      <c r="J13" s="175">
        <v>0.098</v>
      </c>
      <c r="K13" s="175">
        <v>0.129</v>
      </c>
      <c r="L13" s="685"/>
      <c r="M13" s="477" t="s">
        <v>58</v>
      </c>
      <c r="N13" s="478">
        <f t="shared" si="0"/>
        <v>-0.036124590435900626</v>
      </c>
      <c r="O13" s="478">
        <f t="shared" si="1"/>
        <v>0.03280660279540459</v>
      </c>
      <c r="P13" s="479"/>
      <c r="Q13" s="480" t="s">
        <v>59</v>
      </c>
      <c r="R13" s="481">
        <f t="shared" si="2"/>
        <v>1360</v>
      </c>
      <c r="S13" s="481">
        <v>667</v>
      </c>
      <c r="T13" s="481">
        <v>693</v>
      </c>
      <c r="U13" s="406"/>
      <c r="V13" s="224"/>
      <c r="W13" s="224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</row>
    <row r="14" spans="12:41" s="56" customFormat="1" ht="12" customHeight="1">
      <c r="L14" s="60"/>
      <c r="M14" s="477" t="s">
        <v>60</v>
      </c>
      <c r="N14" s="478">
        <f t="shared" si="0"/>
        <v>-0.03927667869437186</v>
      </c>
      <c r="O14" s="478">
        <f t="shared" si="1"/>
        <v>0.035295093525776616</v>
      </c>
      <c r="P14" s="479"/>
      <c r="Q14" s="480" t="s">
        <v>61</v>
      </c>
      <c r="R14" s="481">
        <f t="shared" si="2"/>
        <v>1662</v>
      </c>
      <c r="S14" s="481">
        <v>871</v>
      </c>
      <c r="T14" s="481">
        <v>791</v>
      </c>
      <c r="U14" s="406"/>
      <c r="V14" s="224"/>
      <c r="W14" s="224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</row>
    <row r="15" spans="8:41" s="56" customFormat="1" ht="12" customHeight="1">
      <c r="H15" s="69"/>
      <c r="I15" s="55"/>
      <c r="J15" s="69"/>
      <c r="K15" s="69"/>
      <c r="L15" s="60"/>
      <c r="M15" s="477" t="s">
        <v>62</v>
      </c>
      <c r="N15" s="478">
        <f t="shared" si="0"/>
        <v>-0.03728588611007424</v>
      </c>
      <c r="O15" s="478">
        <f t="shared" si="1"/>
        <v>0.034092323006096804</v>
      </c>
      <c r="P15" s="479"/>
      <c r="Q15" s="480" t="s">
        <v>63</v>
      </c>
      <c r="R15" s="481">
        <f t="shared" si="2"/>
        <v>1798</v>
      </c>
      <c r="S15" s="481">
        <v>947</v>
      </c>
      <c r="T15" s="481">
        <v>851</v>
      </c>
      <c r="U15" s="406"/>
      <c r="V15" s="224"/>
      <c r="W15" s="224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</row>
    <row r="16" spans="8:41" s="56" customFormat="1" ht="12" customHeight="1">
      <c r="H16" s="56" t="s">
        <v>456</v>
      </c>
      <c r="I16" s="56" t="s">
        <v>457</v>
      </c>
      <c r="L16" s="60"/>
      <c r="M16" s="477" t="s">
        <v>64</v>
      </c>
      <c r="N16" s="478">
        <f t="shared" si="0"/>
        <v>-0.03828128240222305</v>
      </c>
      <c r="O16" s="478">
        <f t="shared" si="1"/>
        <v>0.037742109410642447</v>
      </c>
      <c r="P16" s="479"/>
      <c r="Q16" s="480" t="s">
        <v>65</v>
      </c>
      <c r="R16" s="481">
        <f t="shared" si="2"/>
        <v>1721</v>
      </c>
      <c r="S16" s="481">
        <v>899</v>
      </c>
      <c r="T16" s="481">
        <v>822</v>
      </c>
      <c r="U16" s="406"/>
      <c r="V16" s="224"/>
      <c r="W16" s="224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</row>
    <row r="17" spans="8:41" s="56" customFormat="1" ht="12" customHeight="1">
      <c r="H17" s="56" t="s">
        <v>422</v>
      </c>
      <c r="I17" s="56" t="s">
        <v>458</v>
      </c>
      <c r="L17" s="60"/>
      <c r="M17" s="477" t="s">
        <v>66</v>
      </c>
      <c r="N17" s="478">
        <f t="shared" si="0"/>
        <v>-0.03637343950893783</v>
      </c>
      <c r="O17" s="478">
        <f t="shared" si="1"/>
        <v>0.03749326033760524</v>
      </c>
      <c r="P17" s="479"/>
      <c r="Q17" s="480" t="s">
        <v>67</v>
      </c>
      <c r="R17" s="481">
        <f t="shared" si="2"/>
        <v>1833</v>
      </c>
      <c r="S17" s="481">
        <v>923</v>
      </c>
      <c r="T17" s="481">
        <v>910</v>
      </c>
      <c r="U17" s="406"/>
      <c r="V17" s="224"/>
      <c r="W17" s="224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</row>
    <row r="18" spans="8:41" s="56" customFormat="1" ht="12" customHeight="1">
      <c r="H18" s="56" t="s">
        <v>133</v>
      </c>
      <c r="I18" s="56" t="s">
        <v>135</v>
      </c>
      <c r="L18" s="60"/>
      <c r="M18" s="477" t="s">
        <v>68</v>
      </c>
      <c r="N18" s="478">
        <f t="shared" si="0"/>
        <v>-0.03313840155945419</v>
      </c>
      <c r="O18" s="478">
        <f t="shared" si="1"/>
        <v>0.03152088258471237</v>
      </c>
      <c r="P18" s="479"/>
      <c r="Q18" s="480" t="s">
        <v>69</v>
      </c>
      <c r="R18" s="481">
        <f t="shared" si="2"/>
        <v>1781</v>
      </c>
      <c r="S18" s="481">
        <v>877</v>
      </c>
      <c r="T18" s="481">
        <v>904</v>
      </c>
      <c r="U18" s="406"/>
      <c r="V18" s="224"/>
      <c r="W18" s="224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</row>
    <row r="19" spans="8:41" s="56" customFormat="1" ht="12" customHeight="1">
      <c r="H19" s="56" t="s">
        <v>86</v>
      </c>
      <c r="I19" s="56" t="s">
        <v>136</v>
      </c>
      <c r="L19" s="60"/>
      <c r="M19" s="477" t="s">
        <v>70</v>
      </c>
      <c r="N19" s="478">
        <f t="shared" si="0"/>
        <v>-0.02961303969142715</v>
      </c>
      <c r="O19" s="478">
        <f t="shared" si="1"/>
        <v>0.02646095143295591</v>
      </c>
      <c r="P19" s="479"/>
      <c r="Q19" s="480" t="s">
        <v>71</v>
      </c>
      <c r="R19" s="481">
        <f t="shared" si="2"/>
        <v>1559</v>
      </c>
      <c r="S19" s="481">
        <v>799</v>
      </c>
      <c r="T19" s="481">
        <v>760</v>
      </c>
      <c r="U19" s="406"/>
      <c r="V19" s="224"/>
      <c r="W19" s="224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</row>
    <row r="20" spans="12:41" s="56" customFormat="1" ht="12" customHeight="1">
      <c r="L20" s="60"/>
      <c r="M20" s="477" t="s">
        <v>72</v>
      </c>
      <c r="N20" s="478">
        <f t="shared" si="0"/>
        <v>-0.026792750197005517</v>
      </c>
      <c r="O20" s="478">
        <f t="shared" si="1"/>
        <v>0.02376508647505288</v>
      </c>
      <c r="P20" s="479"/>
      <c r="Q20" s="480" t="s">
        <v>73</v>
      </c>
      <c r="R20" s="481">
        <f t="shared" si="2"/>
        <v>1352</v>
      </c>
      <c r="S20" s="481">
        <v>714</v>
      </c>
      <c r="T20" s="481">
        <v>638</v>
      </c>
      <c r="U20" s="406"/>
      <c r="V20" s="224"/>
      <c r="W20" s="224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</row>
    <row r="21" spans="12:41" s="56" customFormat="1" ht="12" customHeight="1">
      <c r="L21" s="60"/>
      <c r="M21" s="477" t="s">
        <v>74</v>
      </c>
      <c r="N21" s="478">
        <f t="shared" si="0"/>
        <v>-0.01605076521089959</v>
      </c>
      <c r="O21" s="478">
        <f t="shared" si="1"/>
        <v>0.021027746671643647</v>
      </c>
      <c r="P21" s="479"/>
      <c r="Q21" s="480" t="s">
        <v>75</v>
      </c>
      <c r="R21" s="481">
        <f t="shared" si="2"/>
        <v>1219</v>
      </c>
      <c r="S21" s="481">
        <v>646</v>
      </c>
      <c r="T21" s="481">
        <v>573</v>
      </c>
      <c r="U21" s="406"/>
      <c r="V21" s="224"/>
      <c r="W21" s="224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</row>
    <row r="22" spans="12:41" s="56" customFormat="1" ht="12" customHeight="1">
      <c r="L22" s="60"/>
      <c r="M22" s="477" t="s">
        <v>76</v>
      </c>
      <c r="N22" s="478">
        <f t="shared" si="0"/>
        <v>-0.024138360084608686</v>
      </c>
      <c r="O22" s="478">
        <f t="shared" si="1"/>
        <v>0.026668325660486915</v>
      </c>
      <c r="P22" s="479"/>
      <c r="Q22" s="480" t="s">
        <v>77</v>
      </c>
      <c r="R22" s="481">
        <f t="shared" si="2"/>
        <v>894</v>
      </c>
      <c r="S22" s="481">
        <v>387</v>
      </c>
      <c r="T22" s="481">
        <v>507</v>
      </c>
      <c r="U22" s="406"/>
      <c r="V22" s="224"/>
      <c r="W22" s="224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</row>
    <row r="23" spans="12:41" s="56" customFormat="1" ht="12" customHeight="1">
      <c r="L23" s="60"/>
      <c r="M23" s="477" t="s">
        <v>78</v>
      </c>
      <c r="N23" s="478">
        <f t="shared" si="0"/>
        <v>-0.018995479241839825</v>
      </c>
      <c r="O23" s="478">
        <f t="shared" si="1"/>
        <v>0.02691717473352412</v>
      </c>
      <c r="P23" s="479"/>
      <c r="Q23" s="480" t="s">
        <v>79</v>
      </c>
      <c r="R23" s="481">
        <f t="shared" si="2"/>
        <v>1225</v>
      </c>
      <c r="S23" s="481">
        <v>582</v>
      </c>
      <c r="T23" s="481">
        <v>643</v>
      </c>
      <c r="U23" s="406"/>
      <c r="V23" s="224"/>
      <c r="W23" s="224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</row>
    <row r="24" spans="8:41" s="56" customFormat="1" ht="12" customHeight="1">
      <c r="H24" s="603" t="s">
        <v>902</v>
      </c>
      <c r="L24" s="60"/>
      <c r="M24" s="477" t="s">
        <v>80</v>
      </c>
      <c r="N24" s="478">
        <f t="shared" si="0"/>
        <v>-0.011737381278254739</v>
      </c>
      <c r="O24" s="478">
        <f t="shared" si="1"/>
        <v>0.018705155323296422</v>
      </c>
      <c r="P24" s="479"/>
      <c r="Q24" s="480" t="s">
        <v>81</v>
      </c>
      <c r="R24" s="481">
        <f t="shared" si="2"/>
        <v>1107</v>
      </c>
      <c r="S24" s="481">
        <v>458</v>
      </c>
      <c r="T24" s="481">
        <v>649</v>
      </c>
      <c r="U24" s="406"/>
      <c r="V24" s="224"/>
      <c r="W24" s="224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</row>
    <row r="25" spans="1:41" s="56" customFormat="1" ht="8.2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0"/>
      <c r="M25" s="477" t="s">
        <v>82</v>
      </c>
      <c r="N25" s="478">
        <f t="shared" si="0"/>
        <v>-0.0059723777528928705</v>
      </c>
      <c r="O25" s="478">
        <f t="shared" si="1"/>
        <v>0.011322632823192734</v>
      </c>
      <c r="P25" s="479"/>
      <c r="Q25" s="480" t="s">
        <v>83</v>
      </c>
      <c r="R25" s="481">
        <f t="shared" si="2"/>
        <v>734</v>
      </c>
      <c r="S25" s="481">
        <v>283</v>
      </c>
      <c r="T25" s="481">
        <v>451</v>
      </c>
      <c r="U25" s="406"/>
      <c r="V25" s="224"/>
      <c r="W25" s="224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</row>
    <row r="26" spans="1:41" s="56" customFormat="1" ht="17.25" customHeight="1">
      <c r="A26" s="70" t="s">
        <v>130</v>
      </c>
      <c r="B26" s="71"/>
      <c r="C26" s="71"/>
      <c r="D26" s="71"/>
      <c r="E26" s="71"/>
      <c r="F26" s="71"/>
      <c r="G26" s="85"/>
      <c r="H26" s="70" t="s">
        <v>248</v>
      </c>
      <c r="I26" s="324"/>
      <c r="J26" s="325"/>
      <c r="K26" s="57"/>
      <c r="L26" s="60"/>
      <c r="M26" s="60"/>
      <c r="N26" s="479"/>
      <c r="O26" s="482"/>
      <c r="P26" s="482"/>
      <c r="Q26" s="480" t="s">
        <v>84</v>
      </c>
      <c r="R26" s="481">
        <f t="shared" si="2"/>
        <v>417</v>
      </c>
      <c r="S26" s="481">
        <v>144</v>
      </c>
      <c r="T26" s="481">
        <v>273</v>
      </c>
      <c r="U26" s="406"/>
      <c r="V26" s="224"/>
      <c r="W26" s="224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</row>
    <row r="27" spans="1:41" ht="19.5" customHeight="1">
      <c r="A27" s="59" t="s">
        <v>701</v>
      </c>
      <c r="B27" s="57"/>
      <c r="C27" s="74"/>
      <c r="D27" s="59" t="s">
        <v>702</v>
      </c>
      <c r="E27" s="57"/>
      <c r="F27" s="686"/>
      <c r="K27" s="215" t="s">
        <v>100</v>
      </c>
      <c r="N27" s="464"/>
      <c r="O27" s="464"/>
      <c r="P27" s="464"/>
      <c r="Q27" s="464"/>
      <c r="R27" s="464"/>
      <c r="S27" s="464"/>
      <c r="T27" s="464"/>
      <c r="U27" s="405"/>
      <c r="V27" s="221"/>
      <c r="W27" s="221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</row>
    <row r="28" spans="1:41" s="56" customFormat="1" ht="12" customHeight="1">
      <c r="A28" s="687" t="s">
        <v>131</v>
      </c>
      <c r="B28" s="688" t="s">
        <v>41</v>
      </c>
      <c r="C28" s="74"/>
      <c r="D28" s="687" t="s">
        <v>131</v>
      </c>
      <c r="E28" s="688" t="s">
        <v>41</v>
      </c>
      <c r="F28" s="74"/>
      <c r="G28" s="62"/>
      <c r="H28" s="448" t="s">
        <v>25</v>
      </c>
      <c r="I28" s="448"/>
      <c r="J28" s="448"/>
      <c r="K28" s="449">
        <f>SUM(K29,K36,K42,K50,K58)</f>
        <v>8222</v>
      </c>
      <c r="L28" s="60"/>
      <c r="M28" s="60"/>
      <c r="N28" s="479"/>
      <c r="O28" s="479"/>
      <c r="P28" s="479"/>
      <c r="Q28" s="483"/>
      <c r="R28" s="60"/>
      <c r="S28" s="479"/>
      <c r="T28" s="479"/>
      <c r="U28" s="408"/>
      <c r="V28" s="224"/>
      <c r="W28" s="224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</row>
    <row r="29" spans="1:41" s="56" customFormat="1" ht="15" customHeight="1">
      <c r="A29" s="689">
        <v>1900</v>
      </c>
      <c r="B29" s="179">
        <v>33324</v>
      </c>
      <c r="C29" s="73"/>
      <c r="D29" s="690">
        <v>2003</v>
      </c>
      <c r="E29" s="29">
        <v>23141</v>
      </c>
      <c r="F29" s="58"/>
      <c r="G29" s="69"/>
      <c r="H29" s="165" t="s">
        <v>101</v>
      </c>
      <c r="I29" s="86"/>
      <c r="J29" s="86"/>
      <c r="K29" s="446">
        <f>SUM(K30:K35)</f>
        <v>2226</v>
      </c>
      <c r="L29" s="60"/>
      <c r="M29" s="60"/>
      <c r="N29" s="479"/>
      <c r="O29" s="484"/>
      <c r="P29" s="484"/>
      <c r="Q29" s="485"/>
      <c r="R29" s="60"/>
      <c r="S29" s="484"/>
      <c r="T29" s="484"/>
      <c r="U29" s="409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39"/>
      <c r="AM29" s="239"/>
      <c r="AN29" s="239"/>
      <c r="AO29" s="239"/>
    </row>
    <row r="30" spans="1:41" s="56" customFormat="1" ht="12" customHeight="1">
      <c r="A30" s="294">
        <v>1920</v>
      </c>
      <c r="B30" s="163">
        <v>32898</v>
      </c>
      <c r="C30" s="74"/>
      <c r="D30" s="691">
        <v>2004</v>
      </c>
      <c r="E30" s="29">
        <v>23215</v>
      </c>
      <c r="F30" s="58"/>
      <c r="G30" s="61"/>
      <c r="H30" s="87" t="s">
        <v>102</v>
      </c>
      <c r="I30" s="87"/>
      <c r="J30" s="87"/>
      <c r="K30" s="167">
        <v>329</v>
      </c>
      <c r="L30" s="60"/>
      <c r="M30" s="60"/>
      <c r="N30" s="479"/>
      <c r="O30" s="479"/>
      <c r="P30" s="482"/>
      <c r="Q30" s="485"/>
      <c r="R30" s="60"/>
      <c r="S30" s="482"/>
      <c r="T30" s="482"/>
      <c r="U30" s="408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4"/>
      <c r="AK30" s="224"/>
      <c r="AL30" s="239"/>
      <c r="AM30" s="239"/>
      <c r="AN30" s="239"/>
      <c r="AO30" s="239"/>
    </row>
    <row r="31" spans="1:41" s="56" customFormat="1" ht="12" customHeight="1">
      <c r="A31" s="294">
        <v>1930</v>
      </c>
      <c r="B31" s="163">
        <v>29124</v>
      </c>
      <c r="C31" s="74"/>
      <c r="D31" s="691">
        <v>2005</v>
      </c>
      <c r="E31" s="29">
        <v>23411</v>
      </c>
      <c r="F31" s="58"/>
      <c r="G31" s="62"/>
      <c r="H31" s="88" t="s">
        <v>103</v>
      </c>
      <c r="I31" s="88"/>
      <c r="J31" s="88"/>
      <c r="K31" s="168">
        <v>553</v>
      </c>
      <c r="L31" s="60"/>
      <c r="M31" s="60"/>
      <c r="N31" s="479"/>
      <c r="O31" s="479"/>
      <c r="P31" s="484"/>
      <c r="Q31" s="485"/>
      <c r="R31" s="60"/>
      <c r="S31" s="484"/>
      <c r="T31" s="484"/>
      <c r="U31" s="409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4"/>
      <c r="AK31" s="224"/>
      <c r="AL31" s="239"/>
      <c r="AM31" s="239"/>
      <c r="AN31" s="239"/>
      <c r="AO31" s="239"/>
    </row>
    <row r="32" spans="1:41" s="56" customFormat="1" ht="12" customHeight="1">
      <c r="A32" s="692">
        <v>1940</v>
      </c>
      <c r="B32" s="163">
        <v>28361</v>
      </c>
      <c r="C32" s="74"/>
      <c r="D32" s="691">
        <v>2006</v>
      </c>
      <c r="E32" s="29">
        <v>23464</v>
      </c>
      <c r="F32" s="58"/>
      <c r="G32" s="62"/>
      <c r="H32" s="88" t="s">
        <v>104</v>
      </c>
      <c r="I32" s="88"/>
      <c r="J32" s="88"/>
      <c r="K32" s="168">
        <v>775</v>
      </c>
      <c r="L32" s="60"/>
      <c r="M32" s="60"/>
      <c r="N32" s="479"/>
      <c r="O32" s="479"/>
      <c r="P32" s="479"/>
      <c r="Q32" s="483"/>
      <c r="R32" s="60"/>
      <c r="S32" s="479"/>
      <c r="T32" s="479"/>
      <c r="U32" s="410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39"/>
      <c r="AM32" s="239"/>
      <c r="AN32" s="239"/>
      <c r="AO32" s="239"/>
    </row>
    <row r="33" spans="1:41" s="56" customFormat="1" ht="12" customHeight="1">
      <c r="A33" s="294">
        <v>1950</v>
      </c>
      <c r="B33" s="163">
        <v>26211</v>
      </c>
      <c r="C33" s="74"/>
      <c r="D33" s="691">
        <v>2007</v>
      </c>
      <c r="E33" s="29">
        <v>23613</v>
      </c>
      <c r="F33" s="258"/>
      <c r="G33" s="91"/>
      <c r="H33" s="88" t="s">
        <v>105</v>
      </c>
      <c r="I33" s="88"/>
      <c r="J33" s="88"/>
      <c r="K33" s="168">
        <v>367</v>
      </c>
      <c r="L33" s="60"/>
      <c r="M33" s="60"/>
      <c r="N33" s="479"/>
      <c r="O33" s="479"/>
      <c r="P33" s="479"/>
      <c r="Q33" s="483"/>
      <c r="R33" s="60"/>
      <c r="S33" s="479"/>
      <c r="T33" s="479"/>
      <c r="U33" s="410"/>
      <c r="V33" s="224"/>
      <c r="W33" s="224"/>
      <c r="X33" s="224"/>
      <c r="Y33" s="224"/>
      <c r="Z33" s="224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</row>
    <row r="34" spans="1:41" s="56" customFormat="1" ht="12" customHeight="1">
      <c r="A34" s="294">
        <v>1960</v>
      </c>
      <c r="B34" s="163">
        <v>25978</v>
      </c>
      <c r="C34" s="74"/>
      <c r="D34" s="691">
        <v>2008</v>
      </c>
      <c r="E34" s="29">
        <v>24090</v>
      </c>
      <c r="F34" s="258"/>
      <c r="G34" s="69"/>
      <c r="H34" s="88" t="s">
        <v>106</v>
      </c>
      <c r="I34" s="88"/>
      <c r="J34" s="88"/>
      <c r="K34" s="168">
        <v>151</v>
      </c>
      <c r="L34" s="60"/>
      <c r="M34" s="60"/>
      <c r="N34" s="479"/>
      <c r="O34" s="479"/>
      <c r="P34" s="479"/>
      <c r="Q34" s="483"/>
      <c r="R34" s="60"/>
      <c r="S34" s="479"/>
      <c r="T34" s="479"/>
      <c r="U34" s="410"/>
      <c r="V34" s="224"/>
      <c r="W34" s="224"/>
      <c r="X34" s="224"/>
      <c r="Y34" s="224"/>
      <c r="Z34" s="224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</row>
    <row r="35" spans="1:41" s="56" customFormat="1" ht="12" customHeight="1">
      <c r="A35" s="294">
        <v>1970</v>
      </c>
      <c r="B35" s="163">
        <v>24804</v>
      </c>
      <c r="C35" s="84"/>
      <c r="D35" s="693">
        <v>2009</v>
      </c>
      <c r="E35" s="707">
        <v>24381</v>
      </c>
      <c r="F35" s="84"/>
      <c r="G35" s="69"/>
      <c r="H35" s="441" t="s">
        <v>107</v>
      </c>
      <c r="I35" s="441"/>
      <c r="J35" s="441"/>
      <c r="K35" s="442">
        <v>51</v>
      </c>
      <c r="L35" s="60"/>
      <c r="M35" s="60"/>
      <c r="N35" s="479"/>
      <c r="O35" s="479"/>
      <c r="P35" s="479"/>
      <c r="Q35" s="483"/>
      <c r="R35" s="60"/>
      <c r="S35" s="479"/>
      <c r="T35" s="479"/>
      <c r="U35" s="410"/>
      <c r="V35" s="224"/>
      <c r="W35" s="224"/>
      <c r="X35" s="224"/>
      <c r="Y35" s="224"/>
      <c r="Z35" s="224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</row>
    <row r="36" spans="1:41" ht="12" customHeight="1">
      <c r="A36" s="294">
        <v>1981</v>
      </c>
      <c r="B36" s="163">
        <v>24094</v>
      </c>
      <c r="C36" s="1"/>
      <c r="D36" s="691">
        <v>2010</v>
      </c>
      <c r="E36" s="29">
        <v>24410</v>
      </c>
      <c r="F36" s="137"/>
      <c r="H36" s="166" t="s">
        <v>108</v>
      </c>
      <c r="I36" s="89"/>
      <c r="J36" s="89"/>
      <c r="K36" s="446">
        <f>SUM(K37:K41)</f>
        <v>3030</v>
      </c>
      <c r="M36" s="60"/>
      <c r="N36" s="479"/>
      <c r="O36" s="464"/>
      <c r="P36" s="464"/>
      <c r="Q36" s="483"/>
      <c r="R36" s="60"/>
      <c r="S36" s="464"/>
      <c r="T36" s="464"/>
      <c r="U36" s="411"/>
      <c r="V36" s="221"/>
      <c r="W36" s="221"/>
      <c r="X36" s="221"/>
      <c r="Y36" s="221"/>
      <c r="Z36" s="221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</row>
    <row r="37" spans="1:41" s="64" customFormat="1" ht="12" customHeight="1">
      <c r="A37" s="3">
        <v>1991</v>
      </c>
      <c r="B37" s="708">
        <v>23105</v>
      </c>
      <c r="C37" s="123"/>
      <c r="D37" s="691">
        <v>2011</v>
      </c>
      <c r="E37" s="707">
        <v>24304</v>
      </c>
      <c r="F37" s="694"/>
      <c r="H37" s="88" t="s">
        <v>109</v>
      </c>
      <c r="I37" s="88"/>
      <c r="J37" s="88"/>
      <c r="K37" s="168">
        <v>672</v>
      </c>
      <c r="L37" s="462"/>
      <c r="M37" s="60"/>
      <c r="N37" s="479"/>
      <c r="O37" s="464"/>
      <c r="P37" s="486"/>
      <c r="Q37" s="487"/>
      <c r="R37" s="379"/>
      <c r="S37" s="486"/>
      <c r="T37" s="486"/>
      <c r="U37" s="412"/>
      <c r="V37" s="241"/>
      <c r="W37" s="241"/>
      <c r="X37" s="241"/>
      <c r="Y37" s="241"/>
      <c r="Z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</row>
    <row r="38" spans="1:41" s="67" customFormat="1" ht="12" customHeight="1">
      <c r="A38" s="3">
        <v>2001</v>
      </c>
      <c r="B38" s="708">
        <v>22772</v>
      </c>
      <c r="C38" s="123"/>
      <c r="D38" s="691">
        <v>2012</v>
      </c>
      <c r="E38" s="707">
        <v>24428</v>
      </c>
      <c r="F38" s="694"/>
      <c r="H38" s="87" t="s">
        <v>119</v>
      </c>
      <c r="I38" s="66"/>
      <c r="J38" s="66"/>
      <c r="K38" s="164">
        <v>1257</v>
      </c>
      <c r="L38" s="463"/>
      <c r="M38" s="60"/>
      <c r="N38" s="479"/>
      <c r="O38" s="486"/>
      <c r="P38" s="488"/>
      <c r="Q38" s="487"/>
      <c r="R38" s="463"/>
      <c r="S38" s="488"/>
      <c r="T38" s="488"/>
      <c r="U38" s="413"/>
      <c r="V38" s="243"/>
      <c r="W38" s="243"/>
      <c r="X38" s="243"/>
      <c r="Y38" s="243"/>
      <c r="Z38" s="243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</row>
    <row r="39" spans="1:41" s="67" customFormat="1" ht="12" customHeight="1">
      <c r="A39" s="695">
        <v>2011</v>
      </c>
      <c r="B39" s="709">
        <v>24309</v>
      </c>
      <c r="C39" s="123"/>
      <c r="D39" s="696">
        <v>2013</v>
      </c>
      <c r="E39" s="710">
        <v>24111</v>
      </c>
      <c r="F39" s="694"/>
      <c r="H39" s="88" t="s">
        <v>110</v>
      </c>
      <c r="I39" s="88"/>
      <c r="J39" s="88"/>
      <c r="K39" s="168">
        <v>514</v>
      </c>
      <c r="L39" s="463"/>
      <c r="M39" s="613"/>
      <c r="N39" s="479"/>
      <c r="O39" s="488"/>
      <c r="P39" s="488"/>
      <c r="Q39" s="489"/>
      <c r="R39" s="463"/>
      <c r="S39" s="488"/>
      <c r="T39" s="488"/>
      <c r="U39" s="413"/>
      <c r="V39" s="243"/>
      <c r="W39" s="243"/>
      <c r="X39" s="243"/>
      <c r="Y39" s="243"/>
      <c r="Z39" s="243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</row>
    <row r="40" spans="1:41" s="67" customFormat="1" ht="12" customHeight="1">
      <c r="A40" s="873" t="s">
        <v>703</v>
      </c>
      <c r="B40" s="874"/>
      <c r="C40" s="874"/>
      <c r="D40" s="874"/>
      <c r="E40" s="874"/>
      <c r="F40" s="874"/>
      <c r="H40" s="88" t="s">
        <v>111</v>
      </c>
      <c r="I40" s="88"/>
      <c r="J40" s="88"/>
      <c r="K40" s="168">
        <v>506</v>
      </c>
      <c r="L40" s="463"/>
      <c r="M40" s="60"/>
      <c r="N40" s="488"/>
      <c r="O40" s="488"/>
      <c r="P40" s="488"/>
      <c r="Q40" s="489"/>
      <c r="R40" s="463"/>
      <c r="S40" s="488"/>
      <c r="T40" s="488"/>
      <c r="U40" s="413"/>
      <c r="V40" s="243"/>
      <c r="W40" s="243"/>
      <c r="X40" s="243"/>
      <c r="Y40" s="243"/>
      <c r="Z40" s="243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</row>
    <row r="41" spans="1:41" s="67" customFormat="1" ht="11.25" customHeight="1">
      <c r="A41" s="874"/>
      <c r="B41" s="874"/>
      <c r="C41" s="874"/>
      <c r="D41" s="874"/>
      <c r="E41" s="874"/>
      <c r="F41" s="874"/>
      <c r="H41" s="441" t="s">
        <v>112</v>
      </c>
      <c r="I41" s="441"/>
      <c r="J41" s="441"/>
      <c r="K41" s="442">
        <v>81</v>
      </c>
      <c r="L41" s="463"/>
      <c r="M41" s="463"/>
      <c r="N41" s="488"/>
      <c r="O41" s="488"/>
      <c r="P41" s="488"/>
      <c r="Q41" s="489"/>
      <c r="R41" s="463"/>
      <c r="S41" s="488"/>
      <c r="T41" s="488"/>
      <c r="U41" s="413"/>
      <c r="V41" s="243"/>
      <c r="W41" s="243"/>
      <c r="X41" s="243"/>
      <c r="Y41" s="243"/>
      <c r="Z41" s="243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</row>
    <row r="42" spans="1:41" s="67" customFormat="1" ht="11.25" customHeight="1">
      <c r="A42" s="874"/>
      <c r="B42" s="874"/>
      <c r="C42" s="874"/>
      <c r="D42" s="874"/>
      <c r="E42" s="874"/>
      <c r="F42" s="874"/>
      <c r="H42" s="165" t="s">
        <v>113</v>
      </c>
      <c r="I42" s="86"/>
      <c r="J42" s="86"/>
      <c r="K42" s="446">
        <f>SUM(K43:K49)</f>
        <v>1488</v>
      </c>
      <c r="L42" s="463"/>
      <c r="M42" s="463"/>
      <c r="N42" s="488"/>
      <c r="O42" s="488"/>
      <c r="P42" s="488"/>
      <c r="Q42" s="487"/>
      <c r="R42" s="463"/>
      <c r="S42" s="488"/>
      <c r="T42" s="488"/>
      <c r="U42" s="413"/>
      <c r="V42" s="243"/>
      <c r="W42" s="243"/>
      <c r="X42" s="243"/>
      <c r="Y42" s="243"/>
      <c r="Z42" s="243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</row>
    <row r="43" spans="1:41" s="67" customFormat="1" ht="5.25" customHeight="1">
      <c r="A43" s="874"/>
      <c r="B43" s="874"/>
      <c r="C43" s="874"/>
      <c r="D43" s="874"/>
      <c r="E43" s="874"/>
      <c r="F43" s="874"/>
      <c r="H43" s="875" t="s">
        <v>123</v>
      </c>
      <c r="I43" s="876"/>
      <c r="J43" s="876"/>
      <c r="K43" s="295"/>
      <c r="L43" s="463"/>
      <c r="M43" s="463"/>
      <c r="N43" s="488"/>
      <c r="O43" s="488"/>
      <c r="P43" s="488"/>
      <c r="Q43" s="487"/>
      <c r="R43" s="463"/>
      <c r="S43" s="488"/>
      <c r="T43" s="463"/>
      <c r="U43" s="413"/>
      <c r="V43" s="243"/>
      <c r="W43" s="243"/>
      <c r="X43" s="243"/>
      <c r="Y43" s="243"/>
      <c r="Z43" s="243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</row>
    <row r="44" spans="1:41" s="67" customFormat="1" ht="21.75" customHeight="1">
      <c r="A44" s="180" t="s">
        <v>85</v>
      </c>
      <c r="B44" s="181"/>
      <c r="C44" s="181"/>
      <c r="D44" s="182"/>
      <c r="E44" s="183"/>
      <c r="F44" s="183"/>
      <c r="H44" s="876"/>
      <c r="I44" s="876"/>
      <c r="J44" s="876"/>
      <c r="K44" s="296">
        <v>604</v>
      </c>
      <c r="L44" s="463"/>
      <c r="M44" s="463"/>
      <c r="N44" s="488"/>
      <c r="O44" s="488"/>
      <c r="P44" s="488"/>
      <c r="Q44" s="487"/>
      <c r="R44" s="463"/>
      <c r="S44" s="488"/>
      <c r="T44" s="463"/>
      <c r="U44" s="413"/>
      <c r="V44" s="243"/>
      <c r="W44" s="243"/>
      <c r="X44" s="243"/>
      <c r="Y44" s="243"/>
      <c r="Z44" s="243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</row>
    <row r="45" spans="1:41" s="67" customFormat="1" ht="14.25" customHeight="1">
      <c r="A45" s="72"/>
      <c r="B45" s="75" t="s">
        <v>86</v>
      </c>
      <c r="C45" s="75" t="s">
        <v>21</v>
      </c>
      <c r="E45" s="877" t="s">
        <v>134</v>
      </c>
      <c r="F45" s="877"/>
      <c r="H45" s="875" t="s">
        <v>124</v>
      </c>
      <c r="I45" s="876"/>
      <c r="J45" s="876"/>
      <c r="K45" s="296"/>
      <c r="L45" s="463"/>
      <c r="M45" s="463"/>
      <c r="N45" s="488"/>
      <c r="O45" s="488"/>
      <c r="P45" s="488"/>
      <c r="Q45" s="487"/>
      <c r="R45" s="463"/>
      <c r="S45" s="488"/>
      <c r="T45" s="488"/>
      <c r="U45" s="413"/>
      <c r="V45" s="243"/>
      <c r="W45" s="243"/>
      <c r="X45" s="243"/>
      <c r="Y45" s="243"/>
      <c r="Z45" s="243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</row>
    <row r="46" spans="1:41" s="67" customFormat="1" ht="15" customHeight="1">
      <c r="A46" s="76" t="s">
        <v>25</v>
      </c>
      <c r="B46" s="77">
        <f>SUM(B47,B50,B53,B56,B57,B58)</f>
        <v>2363</v>
      </c>
      <c r="C46" s="78">
        <f aca="true" t="shared" si="3" ref="C46:C58">B46*100/B$46</f>
        <v>100</v>
      </c>
      <c r="E46" s="878"/>
      <c r="F46" s="878"/>
      <c r="H46" s="876"/>
      <c r="I46" s="876"/>
      <c r="J46" s="876"/>
      <c r="K46" s="296">
        <v>250</v>
      </c>
      <c r="L46" s="463"/>
      <c r="M46" s="463"/>
      <c r="N46" s="488"/>
      <c r="O46" s="488"/>
      <c r="P46" s="488"/>
      <c r="Q46" s="487"/>
      <c r="R46" s="463"/>
      <c r="S46" s="488"/>
      <c r="T46" s="488"/>
      <c r="U46" s="413"/>
      <c r="V46" s="243"/>
      <c r="W46" s="243"/>
      <c r="X46" s="243"/>
      <c r="Y46" s="243"/>
      <c r="Z46" s="243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</row>
    <row r="47" spans="1:26" s="67" customFormat="1" ht="14.25" customHeight="1">
      <c r="A47" s="79" t="s">
        <v>87</v>
      </c>
      <c r="B47" s="80">
        <f>SUM(B48:B49)</f>
        <v>834</v>
      </c>
      <c r="C47" s="172">
        <f t="shared" si="3"/>
        <v>35.294117647058826</v>
      </c>
      <c r="E47" s="437" t="s">
        <v>955</v>
      </c>
      <c r="F47" s="447">
        <v>695</v>
      </c>
      <c r="H47" s="875" t="s">
        <v>125</v>
      </c>
      <c r="I47" s="876"/>
      <c r="J47" s="876"/>
      <c r="K47" s="296"/>
      <c r="L47" s="463"/>
      <c r="M47" s="463"/>
      <c r="N47" s="463"/>
      <c r="O47" s="463"/>
      <c r="P47" s="463"/>
      <c r="Q47" s="490"/>
      <c r="R47" s="463"/>
      <c r="S47" s="463"/>
      <c r="T47" s="463"/>
      <c r="U47" s="414"/>
      <c r="V47" s="176"/>
      <c r="W47" s="176"/>
      <c r="X47" s="176"/>
      <c r="Y47" s="176"/>
      <c r="Z47" s="176"/>
    </row>
    <row r="48" spans="1:26" s="67" customFormat="1" ht="11.25" customHeight="1">
      <c r="A48" s="63" t="s">
        <v>423</v>
      </c>
      <c r="B48" s="177">
        <v>780</v>
      </c>
      <c r="C48" s="174">
        <f t="shared" si="3"/>
        <v>33.008887008040624</v>
      </c>
      <c r="E48" s="416" t="s">
        <v>956</v>
      </c>
      <c r="F48" s="417">
        <v>413</v>
      </c>
      <c r="H48" s="876"/>
      <c r="I48" s="876"/>
      <c r="J48" s="876"/>
      <c r="K48" s="296">
        <v>39</v>
      </c>
      <c r="L48" s="463"/>
      <c r="M48" s="463"/>
      <c r="N48" s="463"/>
      <c r="O48" s="463"/>
      <c r="P48" s="463"/>
      <c r="Q48" s="463"/>
      <c r="R48" s="463"/>
      <c r="S48" s="463"/>
      <c r="T48" s="463"/>
      <c r="U48" s="414"/>
      <c r="V48" s="176"/>
      <c r="W48" s="176"/>
      <c r="X48" s="176"/>
      <c r="Y48" s="176"/>
      <c r="Z48" s="176"/>
    </row>
    <row r="49" spans="1:26" s="67" customFormat="1" ht="11.25" customHeight="1">
      <c r="A49" s="81" t="s">
        <v>88</v>
      </c>
      <c r="B49" s="169">
        <v>54</v>
      </c>
      <c r="C49" s="174">
        <f t="shared" si="3"/>
        <v>2.2852306390181973</v>
      </c>
      <c r="E49" s="416" t="s">
        <v>957</v>
      </c>
      <c r="F49" s="417">
        <v>149</v>
      </c>
      <c r="H49" s="443" t="s">
        <v>114</v>
      </c>
      <c r="I49" s="443"/>
      <c r="J49" s="443"/>
      <c r="K49" s="444">
        <v>595</v>
      </c>
      <c r="L49" s="463"/>
      <c r="M49" s="463"/>
      <c r="N49" s="463"/>
      <c r="O49" s="463"/>
      <c r="P49" s="463"/>
      <c r="Q49" s="463"/>
      <c r="R49" s="463"/>
      <c r="S49" s="463"/>
      <c r="T49" s="463"/>
      <c r="U49" s="414"/>
      <c r="V49" s="176"/>
      <c r="W49" s="176"/>
      <c r="X49" s="176"/>
      <c r="Y49" s="176"/>
      <c r="Z49" s="176"/>
    </row>
    <row r="50" spans="1:26" s="67" customFormat="1" ht="11.25" customHeight="1">
      <c r="A50" s="82" t="s">
        <v>91</v>
      </c>
      <c r="B50" s="170">
        <f>SUM(B51:B52)</f>
        <v>969</v>
      </c>
      <c r="C50" s="172">
        <f t="shared" si="3"/>
        <v>41.007194244604314</v>
      </c>
      <c r="E50" s="416" t="s">
        <v>958</v>
      </c>
      <c r="F50" s="417">
        <v>116</v>
      </c>
      <c r="H50" s="165" t="s">
        <v>115</v>
      </c>
      <c r="I50" s="86"/>
      <c r="J50" s="86"/>
      <c r="K50" s="446">
        <f>SUM(K51:K57)</f>
        <v>991</v>
      </c>
      <c r="L50" s="463"/>
      <c r="M50" s="463"/>
      <c r="N50" s="463"/>
      <c r="O50" s="463"/>
      <c r="P50" s="463"/>
      <c r="Q50" s="463"/>
      <c r="R50" s="463"/>
      <c r="S50" s="463"/>
      <c r="T50" s="463"/>
      <c r="U50" s="414"/>
      <c r="V50" s="176"/>
      <c r="W50" s="176"/>
      <c r="X50" s="176"/>
      <c r="Y50" s="176"/>
      <c r="Z50" s="176"/>
    </row>
    <row r="51" spans="1:26" s="67" customFormat="1" ht="11.25" customHeight="1">
      <c r="A51" s="81" t="s">
        <v>92</v>
      </c>
      <c r="B51" s="169">
        <v>711</v>
      </c>
      <c r="C51" s="174">
        <f t="shared" si="3"/>
        <v>30.088870080406263</v>
      </c>
      <c r="E51" s="438" t="s">
        <v>959</v>
      </c>
      <c r="F51" s="439">
        <v>103</v>
      </c>
      <c r="G51" s="68"/>
      <c r="H51" s="875" t="s">
        <v>121</v>
      </c>
      <c r="I51" s="876"/>
      <c r="J51" s="876"/>
      <c r="K51" s="164"/>
      <c r="L51" s="463"/>
      <c r="M51" s="463"/>
      <c r="N51" s="463"/>
      <c r="O51" s="463"/>
      <c r="P51" s="463"/>
      <c r="Q51" s="463"/>
      <c r="R51" s="463"/>
      <c r="S51" s="463"/>
      <c r="T51" s="463"/>
      <c r="U51" s="414"/>
      <c r="V51" s="176"/>
      <c r="W51" s="176"/>
      <c r="X51" s="176"/>
      <c r="Y51" s="176"/>
      <c r="Z51" s="176"/>
    </row>
    <row r="52" spans="1:26" s="67" customFormat="1" ht="11.25" customHeight="1">
      <c r="A52" s="81" t="s">
        <v>93</v>
      </c>
      <c r="B52" s="169">
        <v>258</v>
      </c>
      <c r="C52" s="174">
        <f t="shared" si="3"/>
        <v>10.918324164198053</v>
      </c>
      <c r="D52" s="55"/>
      <c r="E52" s="55"/>
      <c r="F52" s="178"/>
      <c r="G52" s="68"/>
      <c r="H52" s="876"/>
      <c r="I52" s="876"/>
      <c r="J52" s="876"/>
      <c r="K52" s="657">
        <v>503</v>
      </c>
      <c r="L52" s="463"/>
      <c r="M52" s="463"/>
      <c r="N52" s="463"/>
      <c r="O52" s="463"/>
      <c r="P52" s="463"/>
      <c r="Q52" s="463"/>
      <c r="R52" s="463"/>
      <c r="S52" s="463"/>
      <c r="T52" s="463"/>
      <c r="U52" s="414"/>
      <c r="V52" s="176"/>
      <c r="W52" s="176"/>
      <c r="X52" s="176"/>
      <c r="Y52" s="176"/>
      <c r="Z52" s="176"/>
    </row>
    <row r="53" spans="1:32" ht="11.25" customHeight="1">
      <c r="A53" s="82" t="s">
        <v>89</v>
      </c>
      <c r="B53" s="170">
        <f>SUM(B54:B55)</f>
        <v>494</v>
      </c>
      <c r="C53" s="172">
        <f t="shared" si="3"/>
        <v>20.90562843842573</v>
      </c>
      <c r="F53" s="178"/>
      <c r="H53" s="875" t="s">
        <v>122</v>
      </c>
      <c r="I53" s="876"/>
      <c r="J53" s="876"/>
      <c r="K53" s="164"/>
      <c r="L53" s="464"/>
      <c r="M53" s="479"/>
      <c r="N53" s="491"/>
      <c r="O53" s="464"/>
      <c r="P53" s="464"/>
      <c r="Q53" s="464"/>
      <c r="R53" s="464"/>
      <c r="S53" s="464"/>
      <c r="T53" s="464"/>
      <c r="U53" s="411"/>
      <c r="V53" s="221"/>
      <c r="W53" s="221"/>
      <c r="X53" s="221"/>
      <c r="Y53" s="221"/>
      <c r="Z53" s="221"/>
      <c r="AA53" s="240"/>
      <c r="AB53" s="240"/>
      <c r="AC53" s="240"/>
      <c r="AD53" s="240"/>
      <c r="AE53" s="240"/>
      <c r="AF53" s="240"/>
    </row>
    <row r="54" spans="1:32" ht="12.75">
      <c r="A54" s="81" t="s">
        <v>90</v>
      </c>
      <c r="B54" s="169">
        <v>4</v>
      </c>
      <c r="C54" s="174">
        <f t="shared" si="3"/>
        <v>0.16927634363097757</v>
      </c>
      <c r="F54" s="178"/>
      <c r="H54" s="876"/>
      <c r="I54" s="876"/>
      <c r="J54" s="876"/>
      <c r="K54" s="657">
        <v>77</v>
      </c>
      <c r="L54" s="464"/>
      <c r="M54" s="485"/>
      <c r="N54" s="492"/>
      <c r="O54" s="482"/>
      <c r="P54" s="482"/>
      <c r="Q54" s="482"/>
      <c r="R54" s="482"/>
      <c r="S54" s="482"/>
      <c r="T54" s="482"/>
      <c r="U54" s="408"/>
      <c r="V54" s="222"/>
      <c r="W54" s="222"/>
      <c r="X54" s="222"/>
      <c r="Y54" s="222"/>
      <c r="Z54" s="221"/>
      <c r="AA54" s="240"/>
      <c r="AB54" s="240"/>
      <c r="AC54" s="240"/>
      <c r="AD54" s="240"/>
      <c r="AE54" s="240"/>
      <c r="AF54" s="240"/>
    </row>
    <row r="55" spans="1:32" ht="11.25" customHeight="1">
      <c r="A55" s="81" t="s">
        <v>635</v>
      </c>
      <c r="B55" s="169">
        <v>490</v>
      </c>
      <c r="C55" s="174">
        <f t="shared" si="3"/>
        <v>20.736352094794753</v>
      </c>
      <c r="F55" s="178"/>
      <c r="H55" s="875" t="s">
        <v>120</v>
      </c>
      <c r="I55" s="876"/>
      <c r="J55" s="876"/>
      <c r="K55" s="164"/>
      <c r="L55" s="464"/>
      <c r="M55" s="493"/>
      <c r="N55" s="494"/>
      <c r="O55" s="484"/>
      <c r="P55" s="484"/>
      <c r="Q55" s="484"/>
      <c r="R55" s="484"/>
      <c r="S55" s="484"/>
      <c r="T55" s="484"/>
      <c r="U55" s="409"/>
      <c r="V55" s="223"/>
      <c r="W55" s="223"/>
      <c r="X55" s="223"/>
      <c r="Y55" s="223"/>
      <c r="Z55" s="221"/>
      <c r="AA55" s="240"/>
      <c r="AB55" s="240"/>
      <c r="AC55" s="240"/>
      <c r="AD55" s="240"/>
      <c r="AE55" s="240"/>
      <c r="AF55" s="240"/>
    </row>
    <row r="56" spans="1:32" ht="11.25">
      <c r="A56" s="82" t="s">
        <v>94</v>
      </c>
      <c r="B56" s="170">
        <v>64</v>
      </c>
      <c r="C56" s="172">
        <f t="shared" si="3"/>
        <v>2.708421498095641</v>
      </c>
      <c r="F56" s="178"/>
      <c r="H56" s="876"/>
      <c r="I56" s="876"/>
      <c r="J56" s="876"/>
      <c r="K56" s="164">
        <v>19</v>
      </c>
      <c r="L56" s="464"/>
      <c r="M56" s="479"/>
      <c r="N56" s="479"/>
      <c r="O56" s="464"/>
      <c r="P56" s="464"/>
      <c r="Q56" s="464"/>
      <c r="R56" s="464"/>
      <c r="S56" s="464"/>
      <c r="T56" s="464"/>
      <c r="U56" s="411"/>
      <c r="V56" s="221"/>
      <c r="W56" s="221"/>
      <c r="X56" s="221"/>
      <c r="Y56" s="221"/>
      <c r="Z56" s="221"/>
      <c r="AA56" s="240"/>
      <c r="AB56" s="240"/>
      <c r="AC56" s="240"/>
      <c r="AD56" s="240"/>
      <c r="AE56" s="240"/>
      <c r="AF56" s="240"/>
    </row>
    <row r="57" spans="1:32" ht="11.25">
      <c r="A57" s="82" t="s">
        <v>95</v>
      </c>
      <c r="B57" s="170">
        <v>2</v>
      </c>
      <c r="C57" s="172">
        <f t="shared" si="3"/>
        <v>0.08463817181548879</v>
      </c>
      <c r="E57" s="84"/>
      <c r="F57" s="179"/>
      <c r="H57" s="445" t="s">
        <v>116</v>
      </c>
      <c r="I57" s="445"/>
      <c r="J57" s="445"/>
      <c r="K57" s="444">
        <v>392</v>
      </c>
      <c r="L57" s="464"/>
      <c r="M57" s="479"/>
      <c r="N57" s="479"/>
      <c r="O57" s="464"/>
      <c r="P57" s="464"/>
      <c r="Q57" s="464"/>
      <c r="R57" s="464"/>
      <c r="S57" s="464"/>
      <c r="T57" s="464"/>
      <c r="U57" s="411"/>
      <c r="V57" s="221"/>
      <c r="W57" s="221"/>
      <c r="X57" s="221"/>
      <c r="Y57" s="221"/>
      <c r="Z57" s="221"/>
      <c r="AA57" s="240"/>
      <c r="AB57" s="240"/>
      <c r="AC57" s="240"/>
      <c r="AD57" s="240"/>
      <c r="AE57" s="240"/>
      <c r="AF57" s="240"/>
    </row>
    <row r="58" spans="1:32" ht="11.25">
      <c r="A58" s="83" t="s">
        <v>96</v>
      </c>
      <c r="B58" s="171">
        <v>0</v>
      </c>
      <c r="C58" s="173">
        <f t="shared" si="3"/>
        <v>0</v>
      </c>
      <c r="E58" s="84"/>
      <c r="F58" s="179"/>
      <c r="H58" s="165" t="s">
        <v>117</v>
      </c>
      <c r="I58" s="86"/>
      <c r="J58" s="86"/>
      <c r="K58" s="446">
        <f>K59</f>
        <v>487</v>
      </c>
      <c r="L58" s="464"/>
      <c r="M58" s="479"/>
      <c r="N58" s="479"/>
      <c r="O58" s="464"/>
      <c r="P58" s="464"/>
      <c r="Q58" s="464"/>
      <c r="R58" s="464"/>
      <c r="S58" s="464"/>
      <c r="T58" s="464"/>
      <c r="U58" s="411"/>
      <c r="V58" s="221"/>
      <c r="W58" s="221"/>
      <c r="X58" s="221"/>
      <c r="Y58" s="221"/>
      <c r="Z58" s="221"/>
      <c r="AA58" s="240"/>
      <c r="AB58" s="240"/>
      <c r="AC58" s="240"/>
      <c r="AD58" s="240"/>
      <c r="AE58" s="240"/>
      <c r="AF58" s="240"/>
    </row>
    <row r="59" spans="8:26" ht="11.25">
      <c r="H59" s="90" t="s">
        <v>118</v>
      </c>
      <c r="I59" s="90"/>
      <c r="J59" s="90"/>
      <c r="K59" s="451">
        <v>487</v>
      </c>
      <c r="U59" s="415"/>
      <c r="V59" s="84"/>
      <c r="W59" s="84"/>
      <c r="X59" s="84"/>
      <c r="Y59" s="84"/>
      <c r="Z59" s="84"/>
    </row>
    <row r="60" spans="1:26" ht="11.25" customHeight="1">
      <c r="A60" s="603" t="s">
        <v>903</v>
      </c>
      <c r="H60" s="56" t="s">
        <v>247</v>
      </c>
      <c r="U60" s="415"/>
      <c r="V60" s="84"/>
      <c r="W60" s="84"/>
      <c r="X60" s="84"/>
      <c r="Y60" s="84"/>
      <c r="Z60" s="84"/>
    </row>
    <row r="61" spans="21:26" ht="11.25">
      <c r="U61" s="415"/>
      <c r="V61" s="84"/>
      <c r="W61" s="84"/>
      <c r="X61" s="84"/>
      <c r="Y61" s="84"/>
      <c r="Z61" s="84"/>
    </row>
    <row r="62" spans="21:26" ht="11.25">
      <c r="U62" s="415"/>
      <c r="V62" s="84"/>
      <c r="W62" s="84"/>
      <c r="X62" s="84"/>
      <c r="Y62" s="84"/>
      <c r="Z62" s="84"/>
    </row>
    <row r="63" spans="21:26" ht="11.25">
      <c r="U63" s="415"/>
      <c r="V63" s="84"/>
      <c r="W63" s="84"/>
      <c r="X63" s="84"/>
      <c r="Y63" s="84"/>
      <c r="Z63" s="84"/>
    </row>
    <row r="64" spans="21:26" ht="11.25">
      <c r="U64" s="415"/>
      <c r="V64" s="84"/>
      <c r="W64" s="84"/>
      <c r="X64" s="84"/>
      <c r="Y64" s="84"/>
      <c r="Z64" s="84"/>
    </row>
    <row r="65" spans="21:26" ht="11.25">
      <c r="U65" s="415"/>
      <c r="V65" s="84"/>
      <c r="W65" s="84"/>
      <c r="X65" s="84"/>
      <c r="Y65" s="84"/>
      <c r="Z65" s="84"/>
    </row>
    <row r="66" spans="21:26" ht="11.25">
      <c r="U66" s="415"/>
      <c r="V66" s="84"/>
      <c r="W66" s="84"/>
      <c r="X66" s="84"/>
      <c r="Y66" s="84"/>
      <c r="Z66" s="84"/>
    </row>
    <row r="67" spans="21:26" ht="11.25">
      <c r="U67" s="415"/>
      <c r="V67" s="84"/>
      <c r="W67" s="84"/>
      <c r="X67" s="84"/>
      <c r="Y67" s="84"/>
      <c r="Z67" s="84"/>
    </row>
    <row r="68" spans="21:26" ht="11.25">
      <c r="U68" s="415"/>
      <c r="V68" s="84"/>
      <c r="W68" s="84"/>
      <c r="X68" s="84"/>
      <c r="Y68" s="84"/>
      <c r="Z68" s="84"/>
    </row>
    <row r="69" spans="21:26" ht="11.25">
      <c r="U69" s="415"/>
      <c r="V69" s="84"/>
      <c r="W69" s="84"/>
      <c r="X69" s="84"/>
      <c r="Y69" s="84"/>
      <c r="Z69" s="84"/>
    </row>
    <row r="70" spans="21:26" ht="11.25">
      <c r="U70" s="415"/>
      <c r="V70" s="84"/>
      <c r="W70" s="84"/>
      <c r="X70" s="84"/>
      <c r="Y70" s="84"/>
      <c r="Z70" s="84"/>
    </row>
  </sheetData>
  <sheetProtection/>
  <mergeCells count="8">
    <mergeCell ref="A40:F43"/>
    <mergeCell ref="H53:J54"/>
    <mergeCell ref="H55:J56"/>
    <mergeCell ref="H51:J52"/>
    <mergeCell ref="H43:J44"/>
    <mergeCell ref="H45:J46"/>
    <mergeCell ref="H47:J48"/>
    <mergeCell ref="E45:F46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5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5.8515625" style="0" customWidth="1"/>
    <col min="2" max="10" width="7.8515625" style="0" customWidth="1"/>
    <col min="11" max="11" width="5.57421875" style="0" customWidth="1"/>
    <col min="12" max="12" width="11.421875" style="225" customWidth="1"/>
    <col min="13" max="28" width="4.7109375" style="226" customWidth="1"/>
    <col min="29" max="29" width="4.7109375" style="225" customWidth="1"/>
    <col min="30" max="32" width="4.7109375" style="0" customWidth="1"/>
  </cols>
  <sheetData>
    <row r="1" spans="2:29" s="1" customFormat="1" ht="13.5" customHeight="1">
      <c r="B1" s="3"/>
      <c r="C1" s="3"/>
      <c r="D1" s="3"/>
      <c r="K1" s="157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s="1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ht="19.5" customHeight="1"/>
    <row r="4" spans="1:31" s="133" customFormat="1" ht="19.5" customHeight="1">
      <c r="A4" s="132" t="s">
        <v>214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227"/>
      <c r="M4" s="456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143"/>
      <c r="AD4" s="143"/>
      <c r="AE4" s="143"/>
    </row>
    <row r="5" spans="1:34" s="112" customFormat="1" ht="18" customHeight="1">
      <c r="A5" s="19" t="s">
        <v>215</v>
      </c>
      <c r="B5" s="10"/>
      <c r="C5" s="10"/>
      <c r="D5" s="10"/>
      <c r="E5" s="10"/>
      <c r="F5" s="9"/>
      <c r="L5" s="226"/>
      <c r="M5" s="226"/>
      <c r="N5" s="226">
        <v>1991</v>
      </c>
      <c r="O5" s="226">
        <v>1992</v>
      </c>
      <c r="P5" s="226">
        <v>1993</v>
      </c>
      <c r="Q5" s="226">
        <v>1994</v>
      </c>
      <c r="R5" s="226">
        <v>1995</v>
      </c>
      <c r="S5" s="226">
        <v>1996</v>
      </c>
      <c r="T5" s="226">
        <v>1997</v>
      </c>
      <c r="U5" s="226">
        <v>1998</v>
      </c>
      <c r="V5" s="226">
        <v>1999</v>
      </c>
      <c r="W5" s="226">
        <v>2000</v>
      </c>
      <c r="X5" s="226">
        <v>2001</v>
      </c>
      <c r="Y5" s="226">
        <v>2002</v>
      </c>
      <c r="Z5" s="226">
        <v>2003</v>
      </c>
      <c r="AA5" s="144">
        <v>2004</v>
      </c>
      <c r="AB5" s="144">
        <v>2005</v>
      </c>
      <c r="AC5" s="144">
        <v>2006</v>
      </c>
      <c r="AD5" s="144">
        <v>2007</v>
      </c>
      <c r="AE5" s="144">
        <v>2008</v>
      </c>
      <c r="AF5" s="226">
        <v>2009</v>
      </c>
      <c r="AG5" s="226">
        <v>2010</v>
      </c>
      <c r="AH5" s="226">
        <v>2011</v>
      </c>
    </row>
    <row r="6" spans="1:34" s="112" customFormat="1" ht="18.75" customHeight="1">
      <c r="A6" s="110"/>
      <c r="B6" s="111">
        <v>1991</v>
      </c>
      <c r="C6" s="111">
        <v>1998</v>
      </c>
      <c r="D6" s="111">
        <v>2005</v>
      </c>
      <c r="E6" s="111">
        <v>2011</v>
      </c>
      <c r="F6" s="134"/>
      <c r="L6" s="226"/>
      <c r="M6" s="226" t="s">
        <v>216</v>
      </c>
      <c r="N6" s="226">
        <v>217</v>
      </c>
      <c r="O6" s="226">
        <v>195</v>
      </c>
      <c r="P6" s="226">
        <v>162</v>
      </c>
      <c r="Q6" s="226">
        <v>197</v>
      </c>
      <c r="R6" s="226">
        <v>175</v>
      </c>
      <c r="S6" s="226">
        <v>194</v>
      </c>
      <c r="T6" s="226">
        <v>161</v>
      </c>
      <c r="U6" s="226">
        <v>162</v>
      </c>
      <c r="V6" s="226">
        <v>184</v>
      </c>
      <c r="W6" s="226">
        <v>186</v>
      </c>
      <c r="X6" s="226">
        <v>194</v>
      </c>
      <c r="Y6" s="226">
        <v>178</v>
      </c>
      <c r="Z6" s="226">
        <v>152</v>
      </c>
      <c r="AA6" s="144">
        <v>195</v>
      </c>
      <c r="AB6" s="144">
        <v>201</v>
      </c>
      <c r="AC6" s="144">
        <v>182</v>
      </c>
      <c r="AD6" s="144">
        <v>180</v>
      </c>
      <c r="AE6" s="144">
        <v>219</v>
      </c>
      <c r="AF6" s="144">
        <v>203</v>
      </c>
      <c r="AG6" s="144">
        <v>229</v>
      </c>
      <c r="AH6" s="144">
        <v>188</v>
      </c>
    </row>
    <row r="7" spans="1:34" ht="14.25" customHeight="1">
      <c r="A7" s="112" t="s">
        <v>216</v>
      </c>
      <c r="B7" s="212">
        <v>217</v>
      </c>
      <c r="C7" s="212">
        <v>162</v>
      </c>
      <c r="D7" s="212">
        <v>201</v>
      </c>
      <c r="E7" s="201">
        <v>188</v>
      </c>
      <c r="F7" s="58"/>
      <c r="M7" s="226" t="s">
        <v>217</v>
      </c>
      <c r="N7" s="226">
        <v>224</v>
      </c>
      <c r="O7" s="226">
        <v>238</v>
      </c>
      <c r="P7" s="226">
        <v>261</v>
      </c>
      <c r="Q7" s="226">
        <v>296</v>
      </c>
      <c r="R7" s="226">
        <v>279</v>
      </c>
      <c r="S7" s="226">
        <v>309</v>
      </c>
      <c r="T7" s="226">
        <v>309</v>
      </c>
      <c r="U7" s="226">
        <v>262</v>
      </c>
      <c r="V7" s="226">
        <v>281</v>
      </c>
      <c r="W7" s="226">
        <v>272</v>
      </c>
      <c r="X7" s="226">
        <v>291</v>
      </c>
      <c r="Y7" s="226">
        <v>296</v>
      </c>
      <c r="Z7" s="226">
        <v>310</v>
      </c>
      <c r="AA7" s="144">
        <v>260</v>
      </c>
      <c r="AB7" s="144">
        <v>334</v>
      </c>
      <c r="AC7" s="144">
        <v>302</v>
      </c>
      <c r="AD7" s="144">
        <v>267</v>
      </c>
      <c r="AE7" s="144">
        <v>248</v>
      </c>
      <c r="AF7" s="144">
        <v>279</v>
      </c>
      <c r="AG7" s="144">
        <v>286</v>
      </c>
      <c r="AH7" s="144">
        <v>272</v>
      </c>
    </row>
    <row r="8" spans="1:34" ht="14.25" customHeight="1">
      <c r="A8" s="112" t="s">
        <v>217</v>
      </c>
      <c r="B8" s="271">
        <v>224</v>
      </c>
      <c r="C8" s="271">
        <v>262</v>
      </c>
      <c r="D8" s="271">
        <v>334</v>
      </c>
      <c r="E8" s="271">
        <v>272</v>
      </c>
      <c r="F8" s="58"/>
      <c r="M8" s="226" t="s">
        <v>218</v>
      </c>
      <c r="N8" s="144">
        <f>N6-N7</f>
        <v>-7</v>
      </c>
      <c r="O8" s="144">
        <f aca="true" t="shared" si="0" ref="O8:AD8">O6-O7</f>
        <v>-43</v>
      </c>
      <c r="P8" s="144">
        <f t="shared" si="0"/>
        <v>-99</v>
      </c>
      <c r="Q8" s="144">
        <f t="shared" si="0"/>
        <v>-99</v>
      </c>
      <c r="R8" s="144">
        <f t="shared" si="0"/>
        <v>-104</v>
      </c>
      <c r="S8" s="144">
        <f t="shared" si="0"/>
        <v>-115</v>
      </c>
      <c r="T8" s="144">
        <f t="shared" si="0"/>
        <v>-148</v>
      </c>
      <c r="U8" s="144">
        <f t="shared" si="0"/>
        <v>-100</v>
      </c>
      <c r="V8" s="144">
        <f t="shared" si="0"/>
        <v>-97</v>
      </c>
      <c r="W8" s="144">
        <f t="shared" si="0"/>
        <v>-86</v>
      </c>
      <c r="X8" s="144">
        <f t="shared" si="0"/>
        <v>-97</v>
      </c>
      <c r="Y8" s="144">
        <f t="shared" si="0"/>
        <v>-118</v>
      </c>
      <c r="Z8" s="144">
        <f t="shared" si="0"/>
        <v>-158</v>
      </c>
      <c r="AA8" s="144">
        <f t="shared" si="0"/>
        <v>-65</v>
      </c>
      <c r="AB8" s="144">
        <f t="shared" si="0"/>
        <v>-133</v>
      </c>
      <c r="AC8" s="144">
        <f t="shared" si="0"/>
        <v>-120</v>
      </c>
      <c r="AD8" s="144">
        <f t="shared" si="0"/>
        <v>-87</v>
      </c>
      <c r="AE8" s="144">
        <f>AE6-AE7</f>
        <v>-29</v>
      </c>
      <c r="AF8" s="144">
        <f>AF6-AF7</f>
        <v>-76</v>
      </c>
      <c r="AG8" s="144">
        <f>AG6-AG7</f>
        <v>-57</v>
      </c>
      <c r="AH8" s="144">
        <f>AH6-AH7</f>
        <v>-84</v>
      </c>
    </row>
    <row r="9" spans="1:34" ht="14.25" customHeight="1">
      <c r="A9" s="112" t="s">
        <v>218</v>
      </c>
      <c r="B9" s="200">
        <f>IF(AND(B7&lt;&gt;"-",B8&lt;&gt;"-"),B7-B8,"")</f>
        <v>-7</v>
      </c>
      <c r="C9" s="200">
        <f>IF(AND(C7&lt;&gt;"-",C8&lt;&gt;"-"),C7-C8,"")</f>
        <v>-100</v>
      </c>
      <c r="D9" s="200">
        <f>IF(AND(D7&lt;&gt;"-",D8&lt;&gt;"-"),D7-D8,"")</f>
        <v>-133</v>
      </c>
      <c r="E9" s="200">
        <f>IF(AND(E7&lt;&gt;"-",E8&lt;&gt;"-"),E7-E8,"")</f>
        <v>-84</v>
      </c>
      <c r="F9" s="58"/>
      <c r="M9" s="226" t="s">
        <v>219</v>
      </c>
      <c r="N9" s="144">
        <v>20</v>
      </c>
      <c r="O9" s="144">
        <v>20</v>
      </c>
      <c r="P9" s="144">
        <v>20</v>
      </c>
      <c r="Q9" s="144">
        <v>20</v>
      </c>
      <c r="R9" s="144">
        <v>20</v>
      </c>
      <c r="S9" s="144">
        <v>20</v>
      </c>
      <c r="T9" s="144">
        <v>20</v>
      </c>
      <c r="U9" s="144">
        <v>20</v>
      </c>
      <c r="V9" s="144">
        <v>20</v>
      </c>
      <c r="W9" s="144">
        <v>20</v>
      </c>
      <c r="X9" s="144">
        <v>20</v>
      </c>
      <c r="Y9" s="144">
        <v>20</v>
      </c>
      <c r="Z9" s="144">
        <v>20</v>
      </c>
      <c r="AA9" s="144">
        <v>20</v>
      </c>
      <c r="AB9" s="144">
        <v>20</v>
      </c>
      <c r="AC9" s="144">
        <v>20</v>
      </c>
      <c r="AD9" s="144">
        <v>20</v>
      </c>
      <c r="AE9" s="144">
        <v>21</v>
      </c>
      <c r="AF9" s="144">
        <v>22</v>
      </c>
      <c r="AG9" s="144">
        <v>22</v>
      </c>
      <c r="AH9" s="144">
        <v>23</v>
      </c>
    </row>
    <row r="10" spans="1:31" ht="14.25" customHeight="1">
      <c r="A10" s="112" t="s">
        <v>219</v>
      </c>
      <c r="B10" s="271">
        <v>80</v>
      </c>
      <c r="C10" s="271">
        <v>84</v>
      </c>
      <c r="D10" s="271">
        <v>78</v>
      </c>
      <c r="E10" s="271">
        <v>27</v>
      </c>
      <c r="F10" s="58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611"/>
      <c r="AD10" s="611"/>
      <c r="AE10" s="611"/>
    </row>
    <row r="11" spans="1:31" ht="14.25" customHeight="1">
      <c r="A11" s="112" t="s">
        <v>220</v>
      </c>
      <c r="B11" s="200">
        <v>233</v>
      </c>
      <c r="C11" s="200">
        <v>344</v>
      </c>
      <c r="D11" s="200">
        <v>828</v>
      </c>
      <c r="E11" s="200">
        <v>982</v>
      </c>
      <c r="F11" s="58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611"/>
      <c r="AD11" s="611"/>
      <c r="AE11" s="611"/>
    </row>
    <row r="12" spans="1:31" ht="14.25" customHeight="1">
      <c r="A12" s="112" t="s">
        <v>221</v>
      </c>
      <c r="B12" s="200">
        <v>232</v>
      </c>
      <c r="C12" s="200">
        <v>327</v>
      </c>
      <c r="D12" s="200">
        <v>499</v>
      </c>
      <c r="E12" s="200">
        <v>820</v>
      </c>
      <c r="F12" s="58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611"/>
      <c r="AD12" s="611"/>
      <c r="AE12" s="611"/>
    </row>
    <row r="13" spans="1:31" ht="14.25" customHeight="1">
      <c r="A13" s="10" t="s">
        <v>222</v>
      </c>
      <c r="B13" s="202">
        <f>IF(AND(B11&lt;&gt;"-",B12&lt;&gt;"-"),B11-B12,"")</f>
        <v>1</v>
      </c>
      <c r="C13" s="202">
        <f>IF(AND(C11&lt;&gt;"-",C12&lt;&gt;"-"),C11-C12,"")</f>
        <v>17</v>
      </c>
      <c r="D13" s="202">
        <f>IF(AND(D11&lt;&gt;"-",D12&lt;&gt;"-"),D11-D12,"")</f>
        <v>329</v>
      </c>
      <c r="E13" s="202">
        <f>IF(AND(E11&lt;&gt;"-",E12&lt;&gt;"-"),E11-E12,"")</f>
        <v>162</v>
      </c>
      <c r="F13" s="58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612"/>
      <c r="AD13" s="612"/>
      <c r="AE13" s="612"/>
    </row>
    <row r="14" ht="12.75">
      <c r="AD14" s="297"/>
    </row>
    <row r="15" spans="1:30" ht="14.25">
      <c r="A15" s="19" t="s">
        <v>223</v>
      </c>
      <c r="B15" s="11"/>
      <c r="C15" s="11"/>
      <c r="D15" s="11"/>
      <c r="E15" s="11"/>
      <c r="F15" s="11"/>
      <c r="H15" s="22" t="s">
        <v>224</v>
      </c>
      <c r="I15" s="4"/>
      <c r="J15" s="4"/>
      <c r="L15" s="371"/>
      <c r="AD15" s="297"/>
    </row>
    <row r="16" spans="3:12" ht="23.25" customHeight="1">
      <c r="C16" s="110" t="s">
        <v>419</v>
      </c>
      <c r="D16" s="122"/>
      <c r="E16" s="122"/>
      <c r="F16" s="110" t="s">
        <v>99</v>
      </c>
      <c r="G16" s="122"/>
      <c r="H16" s="122"/>
      <c r="I16" s="4"/>
      <c r="L16" s="371"/>
    </row>
    <row r="17" spans="1:29" s="112" customFormat="1" ht="18.75" customHeight="1">
      <c r="A17" s="7"/>
      <c r="B17" s="7"/>
      <c r="C17" s="139" t="s">
        <v>761</v>
      </c>
      <c r="D17" s="139" t="s">
        <v>762</v>
      </c>
      <c r="E17" s="139" t="s">
        <v>763</v>
      </c>
      <c r="F17" s="146" t="s">
        <v>761</v>
      </c>
      <c r="G17" s="139" t="s">
        <v>762</v>
      </c>
      <c r="H17" s="139" t="s">
        <v>763</v>
      </c>
      <c r="I17" s="135"/>
      <c r="L17" s="372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</row>
    <row r="18" spans="1:29" s="112" customFormat="1" ht="14.25" customHeight="1">
      <c r="A18" s="112" t="s">
        <v>225</v>
      </c>
      <c r="C18" s="151">
        <v>7.8418371293748415</v>
      </c>
      <c r="D18" s="151">
        <v>7.835523051366685</v>
      </c>
      <c r="E18" s="151">
        <v>8.484419558293958</v>
      </c>
      <c r="F18" s="151">
        <v>8.05541960893985</v>
      </c>
      <c r="G18" s="151">
        <v>9.02516895244512</v>
      </c>
      <c r="H18" s="152">
        <v>9.847618514943756</v>
      </c>
      <c r="I18" s="135"/>
      <c r="K18" s="149"/>
      <c r="L18" s="372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</row>
    <row r="19" spans="1:29" s="112" customFormat="1" ht="14.25" customHeight="1">
      <c r="A19" s="112" t="s">
        <v>226</v>
      </c>
      <c r="C19" s="153">
        <v>12.50980782194521</v>
      </c>
      <c r="D19" s="153">
        <v>12.961404871313615</v>
      </c>
      <c r="E19" s="153">
        <v>11.25705126870798</v>
      </c>
      <c r="F19" s="153">
        <v>10.73833994200351</v>
      </c>
      <c r="G19" s="153">
        <v>10.584173140309979</v>
      </c>
      <c r="H19" s="153">
        <v>10.081621331140438</v>
      </c>
      <c r="I19" s="326"/>
      <c r="J19" s="327"/>
      <c r="K19" s="327"/>
      <c r="L19" s="372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</row>
    <row r="20" spans="1:29" s="112" customFormat="1" ht="14.25" customHeight="1">
      <c r="A20" s="10" t="s">
        <v>227</v>
      </c>
      <c r="B20" s="10"/>
      <c r="C20" s="154">
        <v>3.7662036269601833</v>
      </c>
      <c r="D20" s="154">
        <v>3.5639548680775786</v>
      </c>
      <c r="E20" s="154">
        <v>1.565329614287796</v>
      </c>
      <c r="F20" s="154">
        <v>4.755079686912169</v>
      </c>
      <c r="G20" s="154">
        <v>4.589190305027228</v>
      </c>
      <c r="H20" s="154">
        <v>3.6291599555878378</v>
      </c>
      <c r="I20" s="327"/>
      <c r="J20" s="327"/>
      <c r="K20" s="327"/>
      <c r="L20" s="372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</row>
    <row r="21" spans="1:29" s="112" customFormat="1" ht="14.25" customHeight="1">
      <c r="A21" s="121" t="s">
        <v>245</v>
      </c>
      <c r="B21" s="9"/>
      <c r="C21" s="207"/>
      <c r="D21" s="207"/>
      <c r="E21" s="207"/>
      <c r="F21" s="207"/>
      <c r="G21" s="207"/>
      <c r="H21" s="207"/>
      <c r="I21" s="304"/>
      <c r="J21" s="304"/>
      <c r="K21" s="304"/>
      <c r="L21" s="372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</row>
    <row r="22" spans="1:29" s="112" customFormat="1" ht="10.5" customHeight="1">
      <c r="A22" s="373" t="s">
        <v>459</v>
      </c>
      <c r="B22" s="9"/>
      <c r="C22" s="207"/>
      <c r="D22" s="207"/>
      <c r="E22" s="207"/>
      <c r="F22" s="207"/>
      <c r="G22" s="207"/>
      <c r="H22" s="207"/>
      <c r="I22" s="304"/>
      <c r="J22" s="304"/>
      <c r="K22" s="304"/>
      <c r="L22" s="372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</row>
    <row r="23" spans="1:29" s="112" customFormat="1" ht="10.5" customHeight="1">
      <c r="A23" s="373" t="s">
        <v>460</v>
      </c>
      <c r="B23" s="9"/>
      <c r="C23" s="207"/>
      <c r="D23" s="207"/>
      <c r="E23" s="207"/>
      <c r="F23" s="207"/>
      <c r="G23" s="207"/>
      <c r="H23" s="207"/>
      <c r="I23" s="304"/>
      <c r="J23" s="304"/>
      <c r="K23" s="304"/>
      <c r="L23" s="372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</row>
    <row r="24" spans="1:29" s="112" customFormat="1" ht="10.5" customHeight="1">
      <c r="A24" s="373" t="s">
        <v>461</v>
      </c>
      <c r="B24" s="9"/>
      <c r="C24" s="207"/>
      <c r="D24" s="207"/>
      <c r="E24" s="207"/>
      <c r="F24" s="207"/>
      <c r="G24" s="207"/>
      <c r="H24" s="207"/>
      <c r="I24" s="304"/>
      <c r="J24" s="304"/>
      <c r="K24" s="304"/>
      <c r="L24" s="372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</row>
    <row r="25" ht="19.5" customHeight="1"/>
    <row r="26" spans="1:29" s="133" customFormat="1" ht="19.5" customHeight="1">
      <c r="A26" s="132" t="s">
        <v>431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227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227"/>
    </row>
    <row r="27" ht="15" customHeight="1"/>
    <row r="28" spans="1:29" s="112" customFormat="1" ht="15" customHeight="1">
      <c r="A28" s="19" t="s">
        <v>451</v>
      </c>
      <c r="B28" s="10"/>
      <c r="C28" s="10"/>
      <c r="D28" s="10"/>
      <c r="E28" s="10"/>
      <c r="F28" s="19"/>
      <c r="G28" s="10"/>
      <c r="H28" s="9"/>
      <c r="I28" s="9"/>
      <c r="J28" s="9"/>
      <c r="K28" s="9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</row>
    <row r="29" spans="1:29" s="112" customFormat="1" ht="24.75" customHeight="1">
      <c r="A29" s="20"/>
      <c r="B29" s="9"/>
      <c r="C29" s="9"/>
      <c r="D29" s="110" t="s">
        <v>436</v>
      </c>
      <c r="E29" s="110"/>
      <c r="F29" s="110" t="s">
        <v>437</v>
      </c>
      <c r="G29" s="110"/>
      <c r="H29" s="9"/>
      <c r="I29" s="9"/>
      <c r="J29" s="9"/>
      <c r="K29" s="9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</row>
    <row r="30" spans="1:29" s="112" customFormat="1" ht="18.75" customHeight="1">
      <c r="A30" s="7" t="s">
        <v>139</v>
      </c>
      <c r="B30" s="7"/>
      <c r="C30" s="8"/>
      <c r="D30" s="8" t="s">
        <v>300</v>
      </c>
      <c r="E30" s="8" t="s">
        <v>21</v>
      </c>
      <c r="F30" s="146" t="s">
        <v>300</v>
      </c>
      <c r="G30" s="8" t="s">
        <v>21</v>
      </c>
      <c r="H30" s="117"/>
      <c r="I30" s="9"/>
      <c r="J30" s="117"/>
      <c r="K30" s="117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</row>
    <row r="31" spans="1:29" s="148" customFormat="1" ht="12.75" customHeight="1">
      <c r="A31" s="147" t="s">
        <v>25</v>
      </c>
      <c r="B31" s="259"/>
      <c r="C31" s="315"/>
      <c r="D31" s="196">
        <f>SUM(D32:D37)</f>
        <v>8930</v>
      </c>
      <c r="E31" s="425">
        <f>D31*100/D$31</f>
        <v>100</v>
      </c>
      <c r="F31" s="196">
        <f>SUM(F32:F37)</f>
        <v>1338</v>
      </c>
      <c r="G31" s="425">
        <f>F31*100/F$31</f>
        <v>100</v>
      </c>
      <c r="H31" s="316"/>
      <c r="I31" s="259"/>
      <c r="J31" s="237"/>
      <c r="K31" s="316"/>
      <c r="L31" s="230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230"/>
    </row>
    <row r="32" spans="1:11" ht="12.75" customHeight="1">
      <c r="A32" s="112" t="s">
        <v>472</v>
      </c>
      <c r="C32" s="118"/>
      <c r="D32" s="118">
        <v>293</v>
      </c>
      <c r="E32" s="426">
        <f>D32*100/D$31</f>
        <v>3.2810750279955205</v>
      </c>
      <c r="F32" s="118">
        <v>41</v>
      </c>
      <c r="G32" s="426">
        <f>F32*100/F$31</f>
        <v>3.0642750373692076</v>
      </c>
      <c r="H32" s="156"/>
      <c r="I32" s="4"/>
      <c r="J32" s="114"/>
      <c r="K32" s="156"/>
    </row>
    <row r="33" spans="1:11" ht="12.75" customHeight="1">
      <c r="A33" s="112" t="s">
        <v>434</v>
      </c>
      <c r="C33" s="118"/>
      <c r="D33" s="118">
        <v>550</v>
      </c>
      <c r="E33" s="426">
        <f aca="true" t="shared" si="1" ref="E33:G37">D33*100/D$31</f>
        <v>6.159014557670773</v>
      </c>
      <c r="F33" s="118">
        <v>0</v>
      </c>
      <c r="G33" s="426">
        <f t="shared" si="1"/>
        <v>0</v>
      </c>
      <c r="H33" s="156"/>
      <c r="I33" s="4"/>
      <c r="J33" s="114"/>
      <c r="K33" s="156"/>
    </row>
    <row r="34" spans="1:11" ht="12.75" customHeight="1">
      <c r="A34" s="112" t="s">
        <v>471</v>
      </c>
      <c r="C34" s="118"/>
      <c r="D34" s="118">
        <v>5828</v>
      </c>
      <c r="E34" s="426">
        <f t="shared" si="1"/>
        <v>65.26315789473684</v>
      </c>
      <c r="F34" s="118">
        <v>442</v>
      </c>
      <c r="G34" s="426">
        <f t="shared" si="1"/>
        <v>33.03437967115097</v>
      </c>
      <c r="H34" s="156"/>
      <c r="I34" s="4"/>
      <c r="J34" s="114"/>
      <c r="K34" s="156"/>
    </row>
    <row r="35" spans="1:11" ht="12.75" customHeight="1">
      <c r="A35" s="9" t="s">
        <v>473</v>
      </c>
      <c r="B35" s="4"/>
      <c r="C35" s="114"/>
      <c r="D35" s="114">
        <v>907</v>
      </c>
      <c r="E35" s="426">
        <f t="shared" si="1"/>
        <v>10.156774916013438</v>
      </c>
      <c r="F35" s="114">
        <v>110</v>
      </c>
      <c r="G35" s="426">
        <f t="shared" si="1"/>
        <v>8.221225710014947</v>
      </c>
      <c r="H35" s="156"/>
      <c r="I35" s="4"/>
      <c r="J35" s="114"/>
      <c r="K35" s="156"/>
    </row>
    <row r="36" spans="1:11" ht="12.75" customHeight="1">
      <c r="A36" s="9" t="s">
        <v>435</v>
      </c>
      <c r="B36" s="9"/>
      <c r="C36" s="114"/>
      <c r="D36" s="114">
        <v>1332</v>
      </c>
      <c r="E36" s="426">
        <f t="shared" si="1"/>
        <v>14.916013437849944</v>
      </c>
      <c r="F36" s="114">
        <v>732</v>
      </c>
      <c r="G36" s="426">
        <f t="shared" si="1"/>
        <v>54.7085201793722</v>
      </c>
      <c r="H36" s="156"/>
      <c r="I36" s="9"/>
      <c r="J36" s="114"/>
      <c r="K36" s="156"/>
    </row>
    <row r="37" spans="1:11" ht="12.75" customHeight="1">
      <c r="A37" s="10" t="s">
        <v>432</v>
      </c>
      <c r="B37" s="10"/>
      <c r="C37" s="10"/>
      <c r="D37" s="10">
        <v>20</v>
      </c>
      <c r="E37" s="427">
        <f t="shared" si="1"/>
        <v>0.22396416573348266</v>
      </c>
      <c r="F37" s="10">
        <v>13</v>
      </c>
      <c r="G37" s="427">
        <f t="shared" si="1"/>
        <v>0.9715994020926756</v>
      </c>
      <c r="H37" s="9"/>
      <c r="I37" s="9"/>
      <c r="J37" s="9"/>
      <c r="K37" s="9"/>
    </row>
    <row r="38" spans="6:11" ht="12.75" customHeight="1">
      <c r="F38" s="4"/>
      <c r="G38" s="4"/>
      <c r="H38" s="4"/>
      <c r="I38" s="4"/>
      <c r="J38" s="4"/>
      <c r="K38" s="4"/>
    </row>
    <row r="39" spans="1:29" s="112" customFormat="1" ht="15" customHeight="1">
      <c r="A39" s="19" t="s">
        <v>474</v>
      </c>
      <c r="B39" s="10"/>
      <c r="C39" s="10"/>
      <c r="D39" s="9"/>
      <c r="E39" s="19" t="s">
        <v>475</v>
      </c>
      <c r="F39" s="10"/>
      <c r="G39" s="10"/>
      <c r="H39" s="10"/>
      <c r="J39" s="9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</row>
    <row r="40" spans="1:8" ht="20.25" customHeight="1">
      <c r="A40" s="314" t="s">
        <v>433</v>
      </c>
      <c r="B40" s="110"/>
      <c r="C40" s="111" t="s">
        <v>300</v>
      </c>
      <c r="E40" s="314" t="s">
        <v>433</v>
      </c>
      <c r="F40" s="110"/>
      <c r="G40" s="110"/>
      <c r="H40" s="111" t="s">
        <v>300</v>
      </c>
    </row>
    <row r="41" spans="1:8" ht="12.75" customHeight="1">
      <c r="A41" s="112" t="s">
        <v>960</v>
      </c>
      <c r="B41" s="112"/>
      <c r="C41" s="220">
        <v>320</v>
      </c>
      <c r="D41" s="112"/>
      <c r="E41" s="112" t="s">
        <v>962</v>
      </c>
      <c r="F41" s="112"/>
      <c r="G41" s="112"/>
      <c r="H41" s="220">
        <v>328</v>
      </c>
    </row>
    <row r="42" spans="1:8" ht="12.75" customHeight="1">
      <c r="A42" s="112" t="s">
        <v>961</v>
      </c>
      <c r="B42" s="112"/>
      <c r="C42" s="114">
        <v>237</v>
      </c>
      <c r="D42" s="112"/>
      <c r="E42" s="112" t="s">
        <v>961</v>
      </c>
      <c r="F42" s="112"/>
      <c r="G42" s="112"/>
      <c r="H42" s="112">
        <v>186</v>
      </c>
    </row>
    <row r="43" spans="1:8" ht="12.75" customHeight="1">
      <c r="A43" s="112" t="s">
        <v>962</v>
      </c>
      <c r="B43" s="112"/>
      <c r="C43" s="118">
        <v>164</v>
      </c>
      <c r="D43" s="112"/>
      <c r="E43" s="112" t="s">
        <v>963</v>
      </c>
      <c r="F43" s="112"/>
      <c r="G43" s="112"/>
      <c r="H43" s="112">
        <v>48</v>
      </c>
    </row>
    <row r="44" spans="1:11" ht="12.75" customHeight="1">
      <c r="A44" s="112" t="s">
        <v>963</v>
      </c>
      <c r="B44" s="112"/>
      <c r="C44" s="118">
        <v>65</v>
      </c>
      <c r="D44" s="112"/>
      <c r="E44" s="112" t="s">
        <v>967</v>
      </c>
      <c r="F44" s="112"/>
      <c r="G44" s="112"/>
      <c r="H44" s="112">
        <v>26</v>
      </c>
      <c r="J44" s="149"/>
      <c r="K44" s="149"/>
    </row>
    <row r="45" spans="1:11" ht="12.75" customHeight="1">
      <c r="A45" s="112" t="s">
        <v>964</v>
      </c>
      <c r="B45" s="112"/>
      <c r="C45" s="118">
        <v>59</v>
      </c>
      <c r="D45" s="112"/>
      <c r="E45" s="112" t="s">
        <v>965</v>
      </c>
      <c r="F45" s="112"/>
      <c r="G45" s="112"/>
      <c r="H45" s="112">
        <v>25</v>
      </c>
      <c r="I45" s="149"/>
      <c r="J45" s="149"/>
      <c r="K45" s="391" t="s">
        <v>476</v>
      </c>
    </row>
    <row r="46" spans="1:11" ht="12.75" customHeight="1">
      <c r="A46" s="9" t="s">
        <v>965</v>
      </c>
      <c r="B46" s="9"/>
      <c r="C46" s="114">
        <v>52</v>
      </c>
      <c r="D46" s="9"/>
      <c r="E46" s="9" t="s">
        <v>968</v>
      </c>
      <c r="F46" s="9"/>
      <c r="G46" s="9"/>
      <c r="H46" s="9">
        <v>23</v>
      </c>
      <c r="I46" s="879" t="s">
        <v>438</v>
      </c>
      <c r="J46" s="857"/>
      <c r="K46" s="857"/>
    </row>
    <row r="47" spans="1:11" ht="12.75" customHeight="1">
      <c r="A47" s="9" t="s">
        <v>966</v>
      </c>
      <c r="B47" s="9"/>
      <c r="C47" s="114">
        <v>39</v>
      </c>
      <c r="D47" s="9"/>
      <c r="E47" s="9" t="s">
        <v>960</v>
      </c>
      <c r="F47" s="9"/>
      <c r="G47" s="9"/>
      <c r="H47" s="9">
        <v>19</v>
      </c>
      <c r="I47" s="857"/>
      <c r="J47" s="857"/>
      <c r="K47" s="857"/>
    </row>
    <row r="48" spans="1:8" ht="12.75" customHeight="1">
      <c r="A48" s="10" t="s">
        <v>967</v>
      </c>
      <c r="B48" s="10"/>
      <c r="C48" s="116">
        <v>33</v>
      </c>
      <c r="D48" s="9"/>
      <c r="E48" s="10" t="s">
        <v>969</v>
      </c>
      <c r="F48" s="10"/>
      <c r="G48" s="10"/>
      <c r="H48" s="10">
        <v>14</v>
      </c>
    </row>
    <row r="49" spans="11:13" ht="12.75">
      <c r="K49" s="17"/>
      <c r="L49" s="232"/>
      <c r="M49" s="458"/>
    </row>
    <row r="50" spans="11:13" ht="12.75">
      <c r="K50" s="17"/>
      <c r="L50" s="232"/>
      <c r="M50" s="458"/>
    </row>
    <row r="51" spans="11:13" ht="12.75">
      <c r="K51" s="17"/>
      <c r="L51" s="232"/>
      <c r="M51" s="458"/>
    </row>
    <row r="52" spans="11:13" ht="12.75">
      <c r="K52" s="17"/>
      <c r="L52" s="232"/>
      <c r="M52" s="458"/>
    </row>
    <row r="53" spans="11:13" ht="12.75">
      <c r="K53" s="17"/>
      <c r="L53" s="231"/>
      <c r="M53" s="231"/>
    </row>
    <row r="54" spans="11:13" ht="12.75">
      <c r="K54" s="17"/>
      <c r="L54" s="232"/>
      <c r="M54" s="458"/>
    </row>
    <row r="55" spans="11:13" ht="12.75">
      <c r="K55" s="17"/>
      <c r="L55" s="232"/>
      <c r="M55" s="458"/>
    </row>
    <row r="56" spans="11:13" ht="12.75">
      <c r="K56" s="17"/>
      <c r="L56" s="232"/>
      <c r="M56" s="458"/>
    </row>
    <row r="57" spans="11:13" ht="12.75">
      <c r="K57" s="17"/>
      <c r="L57" s="232"/>
      <c r="M57" s="458"/>
    </row>
    <row r="58" spans="11:13" ht="12.75">
      <c r="K58" s="17"/>
      <c r="L58" s="232"/>
      <c r="M58" s="458"/>
    </row>
    <row r="59" spans="11:13" ht="12.75">
      <c r="K59" s="17"/>
      <c r="L59" s="231"/>
      <c r="M59" s="231"/>
    </row>
    <row r="60" spans="11:13" ht="12.75">
      <c r="K60" s="17"/>
      <c r="L60" s="232"/>
      <c r="M60" s="458"/>
    </row>
    <row r="61" spans="11:13" ht="12.75">
      <c r="K61" s="17"/>
      <c r="L61" s="232"/>
      <c r="M61" s="458"/>
    </row>
    <row r="62" spans="11:13" ht="12.75">
      <c r="K62" s="17"/>
      <c r="L62" s="232"/>
      <c r="M62" s="458"/>
    </row>
    <row r="63" spans="11:13" ht="12.75">
      <c r="K63" s="17"/>
      <c r="L63" s="232"/>
      <c r="M63" s="458"/>
    </row>
    <row r="64" spans="11:13" ht="12.75">
      <c r="K64" s="17"/>
      <c r="L64" s="232"/>
      <c r="M64" s="458"/>
    </row>
    <row r="65" spans="11:13" ht="12.75">
      <c r="K65" s="17"/>
      <c r="L65" s="228"/>
      <c r="M65" s="229"/>
    </row>
  </sheetData>
  <sheetProtection/>
  <mergeCells count="1">
    <mergeCell ref="I46:K47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9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2.7109375" style="0" customWidth="1"/>
    <col min="2" max="8" width="6.7109375" style="0" customWidth="1"/>
    <col min="9" max="9" width="7.57421875" style="0" customWidth="1"/>
    <col min="10" max="10" width="8.7109375" style="0" customWidth="1"/>
    <col min="11" max="12" width="7.7109375" style="0" customWidth="1"/>
    <col min="13" max="13" width="7.57421875" style="0" customWidth="1"/>
    <col min="14" max="20" width="11.421875" style="225" customWidth="1"/>
    <col min="21" max="22" width="11.421875" style="336" customWidth="1"/>
  </cols>
  <sheetData>
    <row r="1" spans="3:22" s="1" customFormat="1" ht="13.5" customHeight="1">
      <c r="C1" s="3"/>
      <c r="D1" s="3"/>
      <c r="E1" s="3"/>
      <c r="K1" s="157"/>
      <c r="N1" s="46"/>
      <c r="O1" s="46"/>
      <c r="P1" s="46"/>
      <c r="Q1" s="46"/>
      <c r="R1" s="46"/>
      <c r="S1" s="46"/>
      <c r="T1" s="46"/>
      <c r="U1" s="328"/>
      <c r="V1" s="328"/>
    </row>
    <row r="2" spans="1:22" s="1" customFormat="1" ht="21" customHeight="1">
      <c r="A2" s="261" t="s">
        <v>905</v>
      </c>
      <c r="B2" s="261"/>
      <c r="C2" s="393"/>
      <c r="D2" s="393"/>
      <c r="E2" s="393"/>
      <c r="F2" s="393"/>
      <c r="G2" s="393"/>
      <c r="H2" s="393"/>
      <c r="I2" s="393"/>
      <c r="J2" s="393"/>
      <c r="K2" s="393"/>
      <c r="L2" s="393"/>
      <c r="N2" s="400"/>
      <c r="O2" s="400"/>
      <c r="P2" s="400"/>
      <c r="Q2" s="400"/>
      <c r="R2" s="400"/>
      <c r="S2" s="400"/>
      <c r="T2" s="46"/>
      <c r="U2" s="328"/>
      <c r="V2" s="328"/>
    </row>
    <row r="3" spans="14:22" s="112" customFormat="1" ht="22.5" customHeight="1">
      <c r="N3" s="697"/>
      <c r="O3" s="697"/>
      <c r="P3" s="697"/>
      <c r="Q3" s="580"/>
      <c r="R3" s="580"/>
      <c r="S3" s="580"/>
      <c r="T3" s="226"/>
      <c r="U3" s="332"/>
      <c r="V3" s="332"/>
    </row>
    <row r="4" spans="1:22" s="112" customFormat="1" ht="19.5" customHeight="1">
      <c r="A4" s="132" t="s">
        <v>236</v>
      </c>
      <c r="B4" s="13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580"/>
      <c r="N4" s="698"/>
      <c r="O4" s="697"/>
      <c r="P4" s="697"/>
      <c r="Q4" s="580"/>
      <c r="R4" s="580"/>
      <c r="S4" s="580"/>
      <c r="T4" s="226"/>
      <c r="U4" s="332"/>
      <c r="V4" s="332"/>
    </row>
    <row r="5" spans="1:22" s="145" customFormat="1" ht="10.5" customHeight="1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581"/>
      <c r="N5" s="582"/>
      <c r="O5" s="582"/>
      <c r="P5" s="582"/>
      <c r="Q5" s="581"/>
      <c r="R5" s="581"/>
      <c r="S5" s="581"/>
      <c r="T5" s="144"/>
      <c r="U5" s="335"/>
      <c r="V5" s="335"/>
    </row>
    <row r="6" spans="1:22" s="145" customFormat="1" ht="3.75" customHeight="1">
      <c r="A6" s="512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581"/>
      <c r="N6" s="582"/>
      <c r="O6" s="582"/>
      <c r="P6" s="582"/>
      <c r="Q6" s="581"/>
      <c r="R6" s="581"/>
      <c r="S6" s="581"/>
      <c r="T6" s="144"/>
      <c r="U6" s="335"/>
      <c r="V6" s="335"/>
    </row>
    <row r="7" spans="1:22" s="145" customFormat="1" ht="15" customHeight="1">
      <c r="A7" s="513"/>
      <c r="B7" s="143"/>
      <c r="C7" s="144"/>
      <c r="D7" s="144"/>
      <c r="E7" s="144"/>
      <c r="F7" s="206" t="s">
        <v>239</v>
      </c>
      <c r="G7" s="206"/>
      <c r="H7" s="206"/>
      <c r="I7" s="206"/>
      <c r="J7" s="206"/>
      <c r="K7" s="206"/>
      <c r="L7" s="206"/>
      <c r="M7" s="581"/>
      <c r="N7" s="582"/>
      <c r="O7" s="582"/>
      <c r="P7" s="582"/>
      <c r="Q7" s="581"/>
      <c r="R7" s="581"/>
      <c r="S7" s="581"/>
      <c r="T7" s="144"/>
      <c r="U7" s="335"/>
      <c r="V7" s="335"/>
    </row>
    <row r="8" spans="1:22" s="112" customFormat="1" ht="24.75" customHeight="1">
      <c r="A8" s="573" t="s">
        <v>858</v>
      </c>
      <c r="B8" s="8" t="s">
        <v>25</v>
      </c>
      <c r="C8" s="8" t="s">
        <v>237</v>
      </c>
      <c r="D8" s="8" t="s">
        <v>238</v>
      </c>
      <c r="F8" s="317"/>
      <c r="G8" s="317"/>
      <c r="H8" s="659" t="s">
        <v>650</v>
      </c>
      <c r="I8" s="193" t="s">
        <v>644</v>
      </c>
      <c r="J8" s="193" t="s">
        <v>649</v>
      </c>
      <c r="K8" s="193" t="s">
        <v>700</v>
      </c>
      <c r="L8" s="193" t="s">
        <v>859</v>
      </c>
      <c r="M8" s="580"/>
      <c r="N8" s="581"/>
      <c r="O8" s="581"/>
      <c r="P8" s="581"/>
      <c r="Q8" s="581"/>
      <c r="R8" s="581"/>
      <c r="S8" s="580"/>
      <c r="T8" s="226"/>
      <c r="U8" s="332"/>
      <c r="V8" s="332"/>
    </row>
    <row r="9" spans="1:22" s="112" customFormat="1" ht="15" customHeight="1">
      <c r="A9" s="112" t="s">
        <v>240</v>
      </c>
      <c r="B9" s="220">
        <f>SUM(C9:D9)</f>
        <v>15</v>
      </c>
      <c r="C9" s="220">
        <v>11</v>
      </c>
      <c r="D9" s="220">
        <v>4</v>
      </c>
      <c r="F9" s="882" t="s">
        <v>454</v>
      </c>
      <c r="G9" s="883"/>
      <c r="H9" s="300"/>
      <c r="I9" s="300"/>
      <c r="J9" s="300"/>
      <c r="K9" s="300"/>
      <c r="L9" s="131"/>
      <c r="M9" s="580"/>
      <c r="N9" s="581"/>
      <c r="O9" s="581"/>
      <c r="P9" s="581"/>
      <c r="Q9" s="581"/>
      <c r="R9" s="581"/>
      <c r="S9" s="580"/>
      <c r="T9" s="226"/>
      <c r="U9" s="332"/>
      <c r="V9" s="332"/>
    </row>
    <row r="10" spans="1:22" s="112" customFormat="1" ht="11.25" customHeight="1">
      <c r="A10" s="112" t="s">
        <v>241</v>
      </c>
      <c r="B10" s="118">
        <f>SUM(C10:D10)</f>
        <v>361</v>
      </c>
      <c r="C10" s="118">
        <v>289</v>
      </c>
      <c r="D10" s="118">
        <v>72</v>
      </c>
      <c r="F10" s="857"/>
      <c r="G10" s="857"/>
      <c r="H10" s="299">
        <v>0.11848883800801374</v>
      </c>
      <c r="I10" s="299">
        <v>0.13243480808672722</v>
      </c>
      <c r="J10" s="299">
        <v>0.13518299881936247</v>
      </c>
      <c r="K10" s="299">
        <v>0.13491620111731845</v>
      </c>
      <c r="L10" s="299">
        <v>0.13699007717750827</v>
      </c>
      <c r="M10" s="580"/>
      <c r="N10" s="581"/>
      <c r="O10" s="581"/>
      <c r="P10" s="581"/>
      <c r="Q10" s="581"/>
      <c r="R10" s="581"/>
      <c r="S10" s="580"/>
      <c r="T10" s="226"/>
      <c r="U10" s="332"/>
      <c r="V10" s="332"/>
    </row>
    <row r="11" spans="1:22" s="112" customFormat="1" ht="11.25" customHeight="1">
      <c r="A11" s="7" t="s">
        <v>242</v>
      </c>
      <c r="B11" s="198">
        <f>SUM(C11:D11)</f>
        <v>3628</v>
      </c>
      <c r="C11" s="198">
        <v>2886</v>
      </c>
      <c r="D11" s="198">
        <v>742</v>
      </c>
      <c r="F11" s="884"/>
      <c r="G11" s="884"/>
      <c r="H11" s="197"/>
      <c r="I11" s="197"/>
      <c r="J11" s="197"/>
      <c r="K11" s="197"/>
      <c r="L11" s="197"/>
      <c r="M11" s="580"/>
      <c r="N11" s="581"/>
      <c r="O11" s="581"/>
      <c r="P11" s="581"/>
      <c r="Q11" s="581"/>
      <c r="R11" s="581"/>
      <c r="S11" s="580"/>
      <c r="T11" s="226"/>
      <c r="U11" s="332"/>
      <c r="V11" s="332"/>
    </row>
    <row r="12" spans="13:22" s="112" customFormat="1" ht="11.25">
      <c r="M12" s="580"/>
      <c r="N12" s="581"/>
      <c r="O12" s="581"/>
      <c r="P12" s="581"/>
      <c r="Q12" s="581"/>
      <c r="R12" s="581"/>
      <c r="S12" s="580"/>
      <c r="T12" s="226"/>
      <c r="U12" s="332"/>
      <c r="V12" s="332"/>
    </row>
    <row r="13" spans="1:22" s="112" customFormat="1" ht="11.25">
      <c r="A13" s="10" t="s">
        <v>243</v>
      </c>
      <c r="B13" s="10"/>
      <c r="C13" s="10"/>
      <c r="D13" s="10"/>
      <c r="E13" s="10"/>
      <c r="G13" s="10" t="s">
        <v>860</v>
      </c>
      <c r="H13" s="10"/>
      <c r="I13" s="10"/>
      <c r="J13" s="10"/>
      <c r="K13" s="10"/>
      <c r="L13" s="10"/>
      <c r="M13" s="580"/>
      <c r="N13" s="144"/>
      <c r="O13" s="144"/>
      <c r="P13" s="144"/>
      <c r="Q13" s="144"/>
      <c r="R13" s="581"/>
      <c r="S13" s="580"/>
      <c r="T13" s="226"/>
      <c r="U13" s="332"/>
      <c r="V13" s="332"/>
    </row>
    <row r="14" spans="7:22" s="112" customFormat="1" ht="18.75" customHeight="1">
      <c r="G14" s="9"/>
      <c r="H14" s="9"/>
      <c r="I14" s="886" t="s">
        <v>875</v>
      </c>
      <c r="J14" s="886"/>
      <c r="K14" s="9"/>
      <c r="L14" s="117" t="s">
        <v>276</v>
      </c>
      <c r="M14" s="580"/>
      <c r="N14" s="144"/>
      <c r="O14" s="771" t="s">
        <v>276</v>
      </c>
      <c r="P14" s="771" t="s">
        <v>86</v>
      </c>
      <c r="Q14" s="771" t="s">
        <v>277</v>
      </c>
      <c r="R14" s="581"/>
      <c r="S14" s="580"/>
      <c r="T14" s="226"/>
      <c r="U14" s="332"/>
      <c r="V14" s="332"/>
    </row>
    <row r="15" spans="7:22" s="112" customFormat="1" ht="11.25">
      <c r="G15" s="7"/>
      <c r="H15" s="7"/>
      <c r="I15" s="887"/>
      <c r="J15" s="887"/>
      <c r="K15" s="885" t="s">
        <v>861</v>
      </c>
      <c r="L15" s="885"/>
      <c r="M15" s="580"/>
      <c r="N15" s="144" t="s">
        <v>650</v>
      </c>
      <c r="O15" s="771">
        <v>3494</v>
      </c>
      <c r="P15" s="771">
        <v>414</v>
      </c>
      <c r="Q15" s="771">
        <f>P15/O15</f>
        <v>0.11848883800801374</v>
      </c>
      <c r="R15" s="581"/>
      <c r="S15" s="580"/>
      <c r="T15" s="226"/>
      <c r="U15" s="332"/>
      <c r="V15" s="332"/>
    </row>
    <row r="16" spans="7:22" s="112" customFormat="1" ht="13.5" customHeight="1">
      <c r="G16" s="112" t="s">
        <v>862</v>
      </c>
      <c r="I16" s="525"/>
      <c r="J16" s="772">
        <v>6</v>
      </c>
      <c r="L16" s="200">
        <v>234</v>
      </c>
      <c r="M16" s="580"/>
      <c r="N16" s="144" t="s">
        <v>644</v>
      </c>
      <c r="O16" s="771">
        <v>3413</v>
      </c>
      <c r="P16" s="771">
        <v>452</v>
      </c>
      <c r="Q16" s="771">
        <f>P16/O16</f>
        <v>0.13243480808672722</v>
      </c>
      <c r="R16" s="581"/>
      <c r="S16" s="580"/>
      <c r="T16" s="226"/>
      <c r="U16" s="332"/>
      <c r="V16" s="332"/>
    </row>
    <row r="17" spans="7:22" s="112" customFormat="1" ht="13.5" customHeight="1">
      <c r="G17" s="112" t="s">
        <v>863</v>
      </c>
      <c r="J17" s="773">
        <v>7</v>
      </c>
      <c r="L17" s="200">
        <v>635</v>
      </c>
      <c r="M17" s="580"/>
      <c r="N17" s="144" t="s">
        <v>649</v>
      </c>
      <c r="O17" s="771">
        <v>3388</v>
      </c>
      <c r="P17" s="771">
        <v>458</v>
      </c>
      <c r="Q17" s="771">
        <f>P17/O17</f>
        <v>0.13518299881936247</v>
      </c>
      <c r="R17" s="581"/>
      <c r="S17" s="580"/>
      <c r="T17" s="226"/>
      <c r="U17" s="332"/>
      <c r="V17" s="332"/>
    </row>
    <row r="18" spans="7:22" s="112" customFormat="1" ht="13.5" customHeight="1">
      <c r="G18" s="112" t="s">
        <v>864</v>
      </c>
      <c r="J18" s="773">
        <v>7</v>
      </c>
      <c r="L18" s="200">
        <v>1224</v>
      </c>
      <c r="M18" s="580"/>
      <c r="N18" s="144" t="s">
        <v>700</v>
      </c>
      <c r="O18" s="771">
        <v>3580</v>
      </c>
      <c r="P18" s="771">
        <v>483</v>
      </c>
      <c r="Q18" s="771">
        <f>P18/O18</f>
        <v>0.13491620111731845</v>
      </c>
      <c r="R18" s="581"/>
      <c r="S18" s="580"/>
      <c r="T18" s="226"/>
      <c r="U18" s="332"/>
      <c r="V18" s="332"/>
    </row>
    <row r="19" spans="7:22" s="112" customFormat="1" ht="13.5" customHeight="1">
      <c r="G19" s="112" t="s">
        <v>865</v>
      </c>
      <c r="J19" s="773">
        <v>4</v>
      </c>
      <c r="L19" s="200">
        <v>906</v>
      </c>
      <c r="M19" s="580"/>
      <c r="N19" s="144" t="s">
        <v>859</v>
      </c>
      <c r="O19" s="771">
        <v>3628</v>
      </c>
      <c r="P19" s="771">
        <v>497</v>
      </c>
      <c r="Q19" s="771">
        <f>P19/O19</f>
        <v>0.13699007717750827</v>
      </c>
      <c r="R19" s="581"/>
      <c r="S19" s="580"/>
      <c r="T19" s="226"/>
      <c r="U19" s="332"/>
      <c r="V19" s="332"/>
    </row>
    <row r="20" spans="7:22" s="112" customFormat="1" ht="13.5" customHeight="1">
      <c r="G20" s="112" t="s">
        <v>866</v>
      </c>
      <c r="J20" s="773">
        <v>2</v>
      </c>
      <c r="L20" s="200">
        <v>261</v>
      </c>
      <c r="M20" s="580"/>
      <c r="N20" s="581"/>
      <c r="O20" s="581"/>
      <c r="P20" s="581"/>
      <c r="Q20" s="581"/>
      <c r="R20" s="581"/>
      <c r="S20" s="580"/>
      <c r="T20" s="226"/>
      <c r="U20" s="332"/>
      <c r="V20" s="332"/>
    </row>
    <row r="21" spans="7:22" s="112" customFormat="1" ht="13.5" customHeight="1">
      <c r="G21" s="112" t="s">
        <v>867</v>
      </c>
      <c r="J21" s="773">
        <v>2</v>
      </c>
      <c r="L21" s="200">
        <v>166</v>
      </c>
      <c r="M21" s="580"/>
      <c r="N21" s="581"/>
      <c r="O21" s="581"/>
      <c r="P21" s="581"/>
      <c r="Q21" s="581"/>
      <c r="R21" s="581"/>
      <c r="S21" s="580"/>
      <c r="T21" s="226"/>
      <c r="U21" s="332"/>
      <c r="V21" s="332"/>
    </row>
    <row r="22" spans="7:22" s="112" customFormat="1" ht="13.5" customHeight="1">
      <c r="G22" s="112" t="s">
        <v>868</v>
      </c>
      <c r="J22" s="773">
        <v>2</v>
      </c>
      <c r="L22" s="200">
        <v>164</v>
      </c>
      <c r="M22" s="580"/>
      <c r="N22" s="581"/>
      <c r="O22" s="581"/>
      <c r="P22" s="581"/>
      <c r="Q22" s="581"/>
      <c r="R22" s="581"/>
      <c r="S22" s="580"/>
      <c r="T22" s="226"/>
      <c r="U22" s="332"/>
      <c r="V22" s="332"/>
    </row>
    <row r="23" spans="7:22" s="112" customFormat="1" ht="13.5" customHeight="1">
      <c r="G23" s="112" t="s">
        <v>872</v>
      </c>
      <c r="J23" s="773">
        <v>3</v>
      </c>
      <c r="L23" s="200">
        <v>38</v>
      </c>
      <c r="M23" s="581"/>
      <c r="N23" s="581"/>
      <c r="O23" s="581"/>
      <c r="P23" s="581"/>
      <c r="Q23" s="581"/>
      <c r="R23" s="581"/>
      <c r="S23" s="581"/>
      <c r="T23" s="144"/>
      <c r="U23" s="335"/>
      <c r="V23" s="335"/>
    </row>
    <row r="24" spans="7:22" s="112" customFormat="1" ht="13.5" customHeight="1">
      <c r="G24" s="7" t="s">
        <v>869</v>
      </c>
      <c r="H24" s="7"/>
      <c r="I24" s="7"/>
      <c r="J24" s="774">
        <v>0</v>
      </c>
      <c r="K24" s="7"/>
      <c r="L24" s="286">
        <v>0</v>
      </c>
      <c r="M24" s="582"/>
      <c r="N24" s="582"/>
      <c r="O24" s="582"/>
      <c r="P24" s="582"/>
      <c r="Q24" s="582"/>
      <c r="R24" s="582"/>
      <c r="S24" s="582"/>
      <c r="T24" s="229"/>
      <c r="U24" s="339"/>
      <c r="V24" s="339"/>
    </row>
    <row r="25" spans="1:22" ht="12.75">
      <c r="A25" s="155"/>
      <c r="B25" s="155"/>
      <c r="C25" s="155"/>
      <c r="D25" s="155"/>
      <c r="E25" s="155"/>
      <c r="F25" s="155"/>
      <c r="H25" s="155"/>
      <c r="I25" s="155"/>
      <c r="J25" s="155"/>
      <c r="K25" s="155"/>
      <c r="L25" s="514"/>
      <c r="M25" s="515"/>
      <c r="N25" s="515"/>
      <c r="O25" s="515"/>
      <c r="P25" s="515"/>
      <c r="Q25" s="515"/>
      <c r="R25" s="515"/>
      <c r="S25" s="515"/>
      <c r="T25" s="228"/>
      <c r="U25" s="341"/>
      <c r="V25" s="341"/>
    </row>
    <row r="26" spans="1:22" ht="22.5" customHeight="1">
      <c r="A26" s="205" t="s">
        <v>278</v>
      </c>
      <c r="G26" s="775" t="s">
        <v>873</v>
      </c>
      <c r="M26" s="699"/>
      <c r="N26" s="699"/>
      <c r="O26" s="699"/>
      <c r="P26" s="699"/>
      <c r="Q26" s="699"/>
      <c r="R26" s="699"/>
      <c r="S26" s="699"/>
      <c r="T26" s="320"/>
      <c r="U26" s="345"/>
      <c r="V26" s="341"/>
    </row>
    <row r="27" spans="13:22" ht="14.25" customHeight="1">
      <c r="M27" s="320"/>
      <c r="N27" s="699"/>
      <c r="O27" s="699"/>
      <c r="P27" s="699"/>
      <c r="Q27" s="699"/>
      <c r="R27" s="699"/>
      <c r="S27" s="699"/>
      <c r="T27" s="320"/>
      <c r="U27" s="345"/>
      <c r="V27" s="341"/>
    </row>
    <row r="28" spans="1:22" ht="18.75">
      <c r="A28" s="132" t="s">
        <v>228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318"/>
      <c r="L28" s="318"/>
      <c r="M28" s="321"/>
      <c r="N28" s="515"/>
      <c r="O28" s="515"/>
      <c r="P28" s="515"/>
      <c r="Q28" s="515"/>
      <c r="R28" s="515"/>
      <c r="S28" s="515"/>
      <c r="T28" s="228"/>
      <c r="U28" s="346"/>
      <c r="V28" s="341"/>
    </row>
    <row r="29" spans="1:22" ht="18.75">
      <c r="A29" s="320"/>
      <c r="B29" s="320"/>
      <c r="C29" s="320"/>
      <c r="D29" s="320"/>
      <c r="E29" s="320"/>
      <c r="F29" s="320"/>
      <c r="G29" s="320"/>
      <c r="H29" s="320"/>
      <c r="I29" s="320"/>
      <c r="J29" s="320"/>
      <c r="K29" s="17"/>
      <c r="L29" s="17"/>
      <c r="M29" s="321"/>
      <c r="N29" s="515"/>
      <c r="O29" s="515"/>
      <c r="P29" s="515"/>
      <c r="Q29" s="515"/>
      <c r="R29" s="515"/>
      <c r="S29" s="515"/>
      <c r="T29" s="228"/>
      <c r="U29" s="346"/>
      <c r="V29" s="341"/>
    </row>
    <row r="30" spans="1:22" ht="18.75">
      <c r="A30" s="578" t="s">
        <v>870</v>
      </c>
      <c r="B30" s="641"/>
      <c r="C30" s="641"/>
      <c r="D30" s="641"/>
      <c r="E30" s="641"/>
      <c r="F30" s="641"/>
      <c r="G30" s="641"/>
      <c r="H30" s="641"/>
      <c r="I30" s="641"/>
      <c r="J30" s="641"/>
      <c r="K30" s="642"/>
      <c r="L30" s="700" t="s">
        <v>142</v>
      </c>
      <c r="M30" s="321"/>
      <c r="N30" s="515"/>
      <c r="O30" s="515"/>
      <c r="P30" s="515"/>
      <c r="Q30" s="515"/>
      <c r="R30" s="515"/>
      <c r="S30" s="515"/>
      <c r="T30" s="228"/>
      <c r="U30" s="346"/>
      <c r="V30" s="341"/>
    </row>
    <row r="31" spans="1:22" ht="22.5" customHeight="1">
      <c r="A31" s="888" t="s">
        <v>876</v>
      </c>
      <c r="B31" s="889"/>
      <c r="C31" s="889"/>
      <c r="D31" s="889"/>
      <c r="E31" s="890"/>
      <c r="F31" s="890"/>
      <c r="G31" s="890"/>
      <c r="H31" s="890"/>
      <c r="I31" s="890"/>
      <c r="J31" s="776"/>
      <c r="K31" s="776"/>
      <c r="L31" s="776"/>
      <c r="M31" s="21"/>
      <c r="N31" s="701"/>
      <c r="O31" s="701"/>
      <c r="P31" s="701"/>
      <c r="Q31" s="701"/>
      <c r="R31" s="701"/>
      <c r="S31" s="701"/>
      <c r="T31" s="358"/>
      <c r="U31" s="341"/>
      <c r="V31" s="341"/>
    </row>
    <row r="32" spans="1:22" ht="21.75" customHeight="1">
      <c r="A32" s="112"/>
      <c r="B32" s="141">
        <v>2010</v>
      </c>
      <c r="C32" s="141"/>
      <c r="D32" s="141">
        <v>2011</v>
      </c>
      <c r="E32" s="141"/>
      <c r="F32" s="141">
        <v>2012</v>
      </c>
      <c r="G32" s="141"/>
      <c r="H32" s="141">
        <v>2013</v>
      </c>
      <c r="I32" s="141"/>
      <c r="J32" s="236"/>
      <c r="K32" s="236"/>
      <c r="L32" s="643"/>
      <c r="M32" s="21"/>
      <c r="N32" s="359"/>
      <c r="O32" s="359"/>
      <c r="P32" s="359"/>
      <c r="Q32" s="359"/>
      <c r="R32" s="359"/>
      <c r="S32" s="359"/>
      <c r="T32" s="359"/>
      <c r="U32" s="346"/>
      <c r="V32" s="341"/>
    </row>
    <row r="33" spans="1:22" ht="16.5" customHeight="1">
      <c r="A33" s="7"/>
      <c r="B33" s="777" t="s">
        <v>871</v>
      </c>
      <c r="C33" s="139" t="s">
        <v>21</v>
      </c>
      <c r="D33" s="777" t="s">
        <v>871</v>
      </c>
      <c r="E33" s="713" t="s">
        <v>21</v>
      </c>
      <c r="F33" s="777" t="s">
        <v>871</v>
      </c>
      <c r="G33" s="139" t="s">
        <v>21</v>
      </c>
      <c r="H33" s="777" t="s">
        <v>871</v>
      </c>
      <c r="I33" s="139" t="s">
        <v>21</v>
      </c>
      <c r="J33" s="117"/>
      <c r="K33" s="117"/>
      <c r="L33" s="117"/>
      <c r="M33" s="322"/>
      <c r="N33" s="360"/>
      <c r="O33" s="361"/>
      <c r="P33" s="360"/>
      <c r="Q33" s="361"/>
      <c r="R33" s="360"/>
      <c r="S33" s="361"/>
      <c r="T33" s="360"/>
      <c r="U33" s="347"/>
      <c r="V33" s="341"/>
    </row>
    <row r="34" spans="1:22" ht="16.5" customHeight="1">
      <c r="A34" s="147" t="s">
        <v>25</v>
      </c>
      <c r="B34" s="432">
        <f>SUM(B35:B39)</f>
        <v>8957</v>
      </c>
      <c r="C34" s="644">
        <f aca="true" t="shared" si="0" ref="C34:C39">IF(B$34&lt;&gt;0,B34*100/B$34,"-")</f>
        <v>100</v>
      </c>
      <c r="D34" s="432">
        <f>SUM(D35:D39)</f>
        <v>8904</v>
      </c>
      <c r="E34" s="644">
        <f aca="true" t="shared" si="1" ref="E34:E39">IF(D$34&lt;&gt;0,D34*100/D$34,"-")</f>
        <v>100</v>
      </c>
      <c r="F34" s="432">
        <f>SUM(F35:F39)</f>
        <v>8855</v>
      </c>
      <c r="G34" s="644">
        <f aca="true" t="shared" si="2" ref="G34:G39">IF(F$34&lt;&gt;0,F34*100/F$34,"-")</f>
        <v>100</v>
      </c>
      <c r="H34" s="432">
        <f>SUM(H35:H39)</f>
        <v>8766</v>
      </c>
      <c r="I34" s="644">
        <f aca="true" t="shared" si="3" ref="I34:I39">IF(H$34&lt;&gt;0,H34*100/H$34,"-")</f>
        <v>100</v>
      </c>
      <c r="J34" s="426"/>
      <c r="K34" s="891" t="s">
        <v>877</v>
      </c>
      <c r="L34" s="859"/>
      <c r="M34" s="195"/>
      <c r="N34" s="362"/>
      <c r="O34" s="363"/>
      <c r="P34" s="362"/>
      <c r="Q34" s="363"/>
      <c r="R34" s="362"/>
      <c r="S34" s="363"/>
      <c r="T34" s="362"/>
      <c r="U34" s="348"/>
      <c r="V34" s="341"/>
    </row>
    <row r="35" spans="1:22" ht="14.25" customHeight="1">
      <c r="A35" s="112" t="s">
        <v>127</v>
      </c>
      <c r="B35" s="200">
        <v>995</v>
      </c>
      <c r="C35" s="426">
        <f t="shared" si="0"/>
        <v>11.108630121692531</v>
      </c>
      <c r="D35" s="200">
        <v>974</v>
      </c>
      <c r="E35" s="426">
        <f t="shared" si="1"/>
        <v>10.938903863432165</v>
      </c>
      <c r="F35" s="200">
        <v>1078</v>
      </c>
      <c r="G35" s="426">
        <f t="shared" si="2"/>
        <v>12.173913043478262</v>
      </c>
      <c r="H35" s="200">
        <v>1105</v>
      </c>
      <c r="I35" s="426">
        <f t="shared" si="3"/>
        <v>12.605521332420716</v>
      </c>
      <c r="J35" s="426"/>
      <c r="K35" s="859"/>
      <c r="L35" s="859"/>
      <c r="M35" s="21"/>
      <c r="N35" s="362"/>
      <c r="O35" s="363"/>
      <c r="P35" s="362"/>
      <c r="Q35" s="363"/>
      <c r="R35" s="362"/>
      <c r="S35" s="363"/>
      <c r="T35" s="362"/>
      <c r="U35" s="348"/>
      <c r="V35" s="341"/>
    </row>
    <row r="36" spans="1:22" ht="14.25" customHeight="1">
      <c r="A36" s="112" t="s">
        <v>126</v>
      </c>
      <c r="B36" s="200">
        <v>1591</v>
      </c>
      <c r="C36" s="426">
        <f t="shared" si="0"/>
        <v>17.76264374232444</v>
      </c>
      <c r="D36" s="200">
        <v>1583</v>
      </c>
      <c r="E36" s="426">
        <f t="shared" si="1"/>
        <v>17.7785265049416</v>
      </c>
      <c r="F36" s="200">
        <v>1546</v>
      </c>
      <c r="G36" s="426">
        <f t="shared" si="2"/>
        <v>17.459062676453982</v>
      </c>
      <c r="H36" s="200">
        <v>1540</v>
      </c>
      <c r="I36" s="426">
        <f t="shared" si="3"/>
        <v>17.56787588409765</v>
      </c>
      <c r="J36" s="426"/>
      <c r="K36" s="859"/>
      <c r="L36" s="859"/>
      <c r="M36" s="21"/>
      <c r="N36" s="362"/>
      <c r="O36" s="363"/>
      <c r="P36" s="362"/>
      <c r="Q36" s="363"/>
      <c r="R36" s="362"/>
      <c r="S36" s="363"/>
      <c r="T36" s="362"/>
      <c r="U36" s="348"/>
      <c r="V36" s="341"/>
    </row>
    <row r="37" spans="1:22" ht="14.25" customHeight="1">
      <c r="A37" s="112" t="s">
        <v>97</v>
      </c>
      <c r="B37" s="200">
        <v>987</v>
      </c>
      <c r="C37" s="426">
        <f t="shared" si="0"/>
        <v>11.019314502623645</v>
      </c>
      <c r="D37" s="200">
        <v>894</v>
      </c>
      <c r="E37" s="426">
        <f t="shared" si="1"/>
        <v>10.040431266846362</v>
      </c>
      <c r="F37" s="200">
        <v>757</v>
      </c>
      <c r="G37" s="426">
        <f t="shared" si="2"/>
        <v>8.54884246188594</v>
      </c>
      <c r="H37" s="200">
        <v>639</v>
      </c>
      <c r="I37" s="426">
        <f t="shared" si="3"/>
        <v>7.28952772073922</v>
      </c>
      <c r="J37" s="426"/>
      <c r="K37" s="859"/>
      <c r="L37" s="859"/>
      <c r="M37" s="21"/>
      <c r="N37" s="362"/>
      <c r="O37" s="363"/>
      <c r="P37" s="362"/>
      <c r="Q37" s="363"/>
      <c r="R37" s="362"/>
      <c r="S37" s="363"/>
      <c r="T37" s="362"/>
      <c r="U37" s="348"/>
      <c r="V37" s="341"/>
    </row>
    <row r="38" spans="1:22" ht="14.25" customHeight="1">
      <c r="A38" s="112" t="s">
        <v>98</v>
      </c>
      <c r="B38" s="200">
        <v>5371</v>
      </c>
      <c r="C38" s="426">
        <f t="shared" si="0"/>
        <v>59.96427375237245</v>
      </c>
      <c r="D38" s="200">
        <v>5445</v>
      </c>
      <c r="E38" s="426">
        <f t="shared" si="1"/>
        <v>61.15229110512129</v>
      </c>
      <c r="F38" s="200">
        <v>5474</v>
      </c>
      <c r="G38" s="426">
        <f t="shared" si="2"/>
        <v>61.81818181818182</v>
      </c>
      <c r="H38" s="200">
        <v>5482</v>
      </c>
      <c r="I38" s="426">
        <f t="shared" si="3"/>
        <v>62.53707506274242</v>
      </c>
      <c r="J38" s="426"/>
      <c r="K38" s="859"/>
      <c r="L38" s="859"/>
      <c r="M38" s="21"/>
      <c r="N38" s="362"/>
      <c r="O38" s="363"/>
      <c r="P38" s="362"/>
      <c r="Q38" s="363"/>
      <c r="R38" s="362"/>
      <c r="S38" s="363"/>
      <c r="T38" s="362"/>
      <c r="U38" s="348"/>
      <c r="V38" s="341"/>
    </row>
    <row r="39" spans="1:22" ht="14.25" customHeight="1">
      <c r="A39" s="10" t="s">
        <v>229</v>
      </c>
      <c r="B39" s="202">
        <v>13</v>
      </c>
      <c r="C39" s="427">
        <f t="shared" si="0"/>
        <v>0.14513788098693758</v>
      </c>
      <c r="D39" s="202">
        <v>8</v>
      </c>
      <c r="E39" s="427">
        <f t="shared" si="1"/>
        <v>0.08984725965858041</v>
      </c>
      <c r="F39" s="202">
        <v>0</v>
      </c>
      <c r="G39" s="427">
        <f t="shared" si="2"/>
        <v>0</v>
      </c>
      <c r="H39" s="202"/>
      <c r="I39" s="427">
        <f t="shared" si="3"/>
        <v>0</v>
      </c>
      <c r="J39" s="426"/>
      <c r="K39" s="859"/>
      <c r="L39" s="859"/>
      <c r="M39" s="17"/>
      <c r="N39" s="228"/>
      <c r="O39" s="228"/>
      <c r="P39" s="228"/>
      <c r="Q39" s="228"/>
      <c r="R39" s="228"/>
      <c r="S39" s="228"/>
      <c r="T39" s="228"/>
      <c r="U39" s="341"/>
      <c r="V39" s="341"/>
    </row>
    <row r="40" spans="1:22" ht="12.75" customHeight="1">
      <c r="A40" s="784"/>
      <c r="B40" s="784"/>
      <c r="C40" s="785"/>
      <c r="D40" s="785"/>
      <c r="E40" s="785"/>
      <c r="F40" s="785"/>
      <c r="G40" s="786"/>
      <c r="H40" s="786"/>
      <c r="I40" s="786"/>
      <c r="M40" s="17"/>
      <c r="N40" s="229"/>
      <c r="O40" s="229"/>
      <c r="P40" s="515"/>
      <c r="Q40" s="228"/>
      <c r="R40" s="228"/>
      <c r="S40" s="228"/>
      <c r="T40" s="228"/>
      <c r="U40" s="341"/>
      <c r="V40" s="341"/>
    </row>
    <row r="41" spans="1:22" s="4" customFormat="1" ht="21" customHeight="1">
      <c r="A41" s="880" t="s">
        <v>878</v>
      </c>
      <c r="B41" s="881"/>
      <c r="C41" s="881"/>
      <c r="D41" s="881"/>
      <c r="E41" s="865"/>
      <c r="F41" s="865"/>
      <c r="G41" s="865"/>
      <c r="H41" s="865"/>
      <c r="I41" s="865"/>
      <c r="J41" s="787"/>
      <c r="K41" s="787"/>
      <c r="L41" s="787"/>
      <c r="M41" s="21"/>
      <c r="N41" s="701"/>
      <c r="O41" s="701"/>
      <c r="P41" s="701"/>
      <c r="Q41" s="701"/>
      <c r="R41" s="701"/>
      <c r="S41" s="701"/>
      <c r="T41" s="358"/>
      <c r="U41" s="341"/>
      <c r="V41" s="341"/>
    </row>
    <row r="42" spans="1:22" ht="21.75" customHeight="1">
      <c r="A42" s="112"/>
      <c r="B42" s="141">
        <v>2010</v>
      </c>
      <c r="C42" s="141"/>
      <c r="D42" s="141">
        <v>2011</v>
      </c>
      <c r="E42" s="141"/>
      <c r="F42" s="141">
        <v>2012</v>
      </c>
      <c r="G42" s="141"/>
      <c r="H42" s="141">
        <v>2013</v>
      </c>
      <c r="I42" s="141"/>
      <c r="J42" s="236"/>
      <c r="K42" s="236"/>
      <c r="L42" s="643"/>
      <c r="M42" s="788"/>
      <c r="N42" s="359"/>
      <c r="O42" s="359"/>
      <c r="P42" s="359"/>
      <c r="Q42" s="359"/>
      <c r="R42" s="359"/>
      <c r="S42" s="359"/>
      <c r="T42" s="359"/>
      <c r="U42" s="346"/>
      <c r="V42" s="341"/>
    </row>
    <row r="43" spans="1:22" ht="16.5" customHeight="1">
      <c r="A43" s="7"/>
      <c r="B43" s="777" t="s">
        <v>300</v>
      </c>
      <c r="C43" s="139" t="s">
        <v>21</v>
      </c>
      <c r="D43" s="777" t="s">
        <v>300</v>
      </c>
      <c r="E43" s="713" t="s">
        <v>21</v>
      </c>
      <c r="F43" s="777" t="s">
        <v>300</v>
      </c>
      <c r="G43" s="139" t="s">
        <v>21</v>
      </c>
      <c r="H43" s="777" t="s">
        <v>300</v>
      </c>
      <c r="I43" s="139" t="s">
        <v>21</v>
      </c>
      <c r="J43" s="117"/>
      <c r="K43" s="117"/>
      <c r="L43" s="117"/>
      <c r="M43" s="789"/>
      <c r="N43" s="360"/>
      <c r="O43" s="361"/>
      <c r="P43" s="360"/>
      <c r="Q43" s="361"/>
      <c r="R43" s="360"/>
      <c r="S43" s="361"/>
      <c r="T43" s="360"/>
      <c r="U43" s="347"/>
      <c r="V43" s="341"/>
    </row>
    <row r="44" spans="1:22" ht="16.5" customHeight="1">
      <c r="A44" s="147" t="s">
        <v>25</v>
      </c>
      <c r="B44" s="432">
        <f>SUM(B45:B48)</f>
        <v>2362</v>
      </c>
      <c r="C44" s="644">
        <f>IF(B$44&lt;&gt;0,B44*100/B$44,"-")</f>
        <v>100</v>
      </c>
      <c r="D44" s="432">
        <f>SUM(D45:D48)</f>
        <v>2337</v>
      </c>
      <c r="E44" s="644">
        <f>IF(D$44&lt;&gt;0,D44*100/D$44,"-")</f>
        <v>100</v>
      </c>
      <c r="F44" s="432">
        <f>SUM(F45:F48)</f>
        <v>2313</v>
      </c>
      <c r="G44" s="644">
        <f>IF(F$44&lt;&gt;0,F44*100/F$44,"-")</f>
        <v>100</v>
      </c>
      <c r="H44" s="432">
        <f>SUM(H45:H48)</f>
        <v>2289</v>
      </c>
      <c r="I44" s="644">
        <f>IF(H$44&lt;&gt;0,H44*100/H$44,"-")</f>
        <v>100</v>
      </c>
      <c r="J44" s="426"/>
      <c r="K44" s="26"/>
      <c r="L44" s="790"/>
      <c r="M44" s="791"/>
      <c r="N44" s="362"/>
      <c r="O44" s="363"/>
      <c r="P44" s="362"/>
      <c r="Q44" s="363"/>
      <c r="R44" s="362"/>
      <c r="S44" s="363"/>
      <c r="T44" s="362"/>
      <c r="U44" s="348"/>
      <c r="V44" s="341"/>
    </row>
    <row r="45" spans="1:22" ht="14.25" customHeight="1">
      <c r="A45" s="112" t="s">
        <v>127</v>
      </c>
      <c r="B45" s="200">
        <v>668</v>
      </c>
      <c r="C45" s="426">
        <f>IF(B$44&lt;&gt;0,B45*100/B$44,"-")</f>
        <v>28.28111769686706</v>
      </c>
      <c r="D45" s="200">
        <v>652</v>
      </c>
      <c r="E45" s="426">
        <f>IF(D$44&lt;&gt;0,D45*100/D$44,"-")</f>
        <v>27.899015832263586</v>
      </c>
      <c r="F45" s="200">
        <v>635</v>
      </c>
      <c r="G45" s="426">
        <f>IF(F$44&lt;&gt;0,F45*100/F$44,"-")</f>
        <v>27.453523562472977</v>
      </c>
      <c r="H45" s="200">
        <v>643</v>
      </c>
      <c r="I45" s="426">
        <f>IF(H$44&lt;&gt;0,H45*100/H$44,"-")</f>
        <v>28.090869375273044</v>
      </c>
      <c r="J45" s="426"/>
      <c r="K45" s="879" t="s">
        <v>246</v>
      </c>
      <c r="L45" s="879"/>
      <c r="M45" s="788"/>
      <c r="N45" s="362"/>
      <c r="O45" s="363"/>
      <c r="P45" s="362"/>
      <c r="Q45" s="363"/>
      <c r="R45" s="362"/>
      <c r="S45" s="363"/>
      <c r="T45" s="362"/>
      <c r="U45" s="348"/>
      <c r="V45" s="341"/>
    </row>
    <row r="46" spans="1:22" ht="14.25" customHeight="1">
      <c r="A46" s="112" t="s">
        <v>126</v>
      </c>
      <c r="B46" s="200">
        <v>209</v>
      </c>
      <c r="C46" s="426">
        <f>IF(B$44&lt;&gt;0,B46*100/B$44,"-")</f>
        <v>8.848433530906012</v>
      </c>
      <c r="D46" s="200">
        <v>204</v>
      </c>
      <c r="E46" s="426">
        <f>IF(D$44&lt;&gt;0,D46*100/D$44,"-")</f>
        <v>8.729139922978177</v>
      </c>
      <c r="F46" s="200">
        <v>203</v>
      </c>
      <c r="G46" s="426">
        <f>IF(F$44&lt;&gt;0,F46*100/F$44,"-")</f>
        <v>8.77648076091656</v>
      </c>
      <c r="H46" s="200">
        <v>196</v>
      </c>
      <c r="I46" s="426">
        <f>IF(H$44&lt;&gt;0,H46*100/H$44,"-")</f>
        <v>8.562691131498472</v>
      </c>
      <c r="J46" s="426"/>
      <c r="K46" s="879"/>
      <c r="L46" s="879"/>
      <c r="M46" s="788"/>
      <c r="N46" s="362"/>
      <c r="O46" s="363"/>
      <c r="P46" s="362"/>
      <c r="Q46" s="363"/>
      <c r="R46" s="362"/>
      <c r="S46" s="363"/>
      <c r="T46" s="362"/>
      <c r="U46" s="348"/>
      <c r="V46" s="341"/>
    </row>
    <row r="47" spans="1:22" ht="14.25" customHeight="1">
      <c r="A47" s="112" t="s">
        <v>97</v>
      </c>
      <c r="B47" s="200">
        <v>335</v>
      </c>
      <c r="C47" s="426">
        <f>IF(B$44&lt;&gt;0,B47*100/B$44,"-")</f>
        <v>14.18289585097375</v>
      </c>
      <c r="D47" s="200">
        <v>327</v>
      </c>
      <c r="E47" s="426">
        <f>IF(D$44&lt;&gt;0,D47*100/D$44,"-")</f>
        <v>13.99229781771502</v>
      </c>
      <c r="F47" s="200">
        <v>317</v>
      </c>
      <c r="G47" s="426">
        <f>IF(F$44&lt;&gt;0,F47*100/F$44,"-")</f>
        <v>13.705144833549502</v>
      </c>
      <c r="H47" s="200">
        <v>301</v>
      </c>
      <c r="I47" s="426">
        <f>IF(H$44&lt;&gt;0,H47*100/H$44,"-")</f>
        <v>13.149847094801224</v>
      </c>
      <c r="J47" s="426"/>
      <c r="K47" s="879"/>
      <c r="L47" s="879"/>
      <c r="M47" s="788"/>
      <c r="N47" s="362"/>
      <c r="O47" s="363"/>
      <c r="P47" s="362"/>
      <c r="Q47" s="363"/>
      <c r="R47" s="362"/>
      <c r="S47" s="363"/>
      <c r="T47" s="362"/>
      <c r="U47" s="348"/>
      <c r="V47" s="341"/>
    </row>
    <row r="48" spans="1:22" ht="14.25" customHeight="1">
      <c r="A48" s="10" t="s">
        <v>98</v>
      </c>
      <c r="B48" s="202">
        <v>1150</v>
      </c>
      <c r="C48" s="427">
        <f>IF(B$44&lt;&gt;0,B48*100/B$44,"-")</f>
        <v>48.68755292125318</v>
      </c>
      <c r="D48" s="202">
        <v>1154</v>
      </c>
      <c r="E48" s="427">
        <f>IF(D$44&lt;&gt;0,D48*100/D$44,"-")</f>
        <v>49.379546427043216</v>
      </c>
      <c r="F48" s="202">
        <v>1158</v>
      </c>
      <c r="G48" s="427">
        <f>IF(F$44&lt;&gt;0,F48*100/F$44,"-")</f>
        <v>50.06485084306096</v>
      </c>
      <c r="H48" s="202">
        <v>1149</v>
      </c>
      <c r="I48" s="427">
        <f>IF(H$44&lt;&gt;0,H48*100/H$44,"-")</f>
        <v>50.19659239842726</v>
      </c>
      <c r="J48" s="426"/>
      <c r="K48" s="879"/>
      <c r="L48" s="879"/>
      <c r="M48" s="788"/>
      <c r="N48" s="362"/>
      <c r="O48" s="363"/>
      <c r="P48" s="362"/>
      <c r="Q48" s="363"/>
      <c r="R48" s="362"/>
      <c r="S48" s="363"/>
      <c r="T48" s="362"/>
      <c r="U48" s="348"/>
      <c r="V48" s="341"/>
    </row>
    <row r="49" spans="11:22" ht="12.75">
      <c r="K49" s="149"/>
      <c r="L49" s="149"/>
      <c r="M49" s="256"/>
      <c r="N49" s="228"/>
      <c r="O49" s="228"/>
      <c r="P49" s="228"/>
      <c r="Q49" s="228"/>
      <c r="R49" s="228"/>
      <c r="S49" s="228"/>
      <c r="T49" s="228"/>
      <c r="U49" s="341"/>
      <c r="V49" s="341"/>
    </row>
  </sheetData>
  <sheetProtection/>
  <mergeCells count="7">
    <mergeCell ref="A41:I41"/>
    <mergeCell ref="K45:L48"/>
    <mergeCell ref="F9:G11"/>
    <mergeCell ref="K15:L15"/>
    <mergeCell ref="I14:J15"/>
    <mergeCell ref="A31:I31"/>
    <mergeCell ref="K34:L39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Nuria Gil</cp:lastModifiedBy>
  <cp:lastPrinted>2013-12-23T08:24:42Z</cp:lastPrinted>
  <dcterms:created xsi:type="dcterms:W3CDTF">2007-10-23T11:25:27Z</dcterms:created>
  <dcterms:modified xsi:type="dcterms:W3CDTF">2014-02-27T10:53:09Z</dcterms:modified>
  <cp:category/>
  <cp:version/>
  <cp:contentType/>
  <cp:contentStatus/>
</cp:coreProperties>
</file>